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ctorybyfaith-my.sharepoint.com/personal/dmorris_vbccp_org/Documents/Desktop/MDO/MDO/"/>
    </mc:Choice>
  </mc:AlternateContent>
  <xr:revisionPtr revIDLastSave="400" documentId="8_{8A165F06-16DA-4200-90DB-1B4898086ECE}" xr6:coauthVersionLast="47" xr6:coauthVersionMax="47" xr10:uidLastSave="{28D2F19C-E83D-4B97-A902-A36727D68D43}"/>
  <bookViews>
    <workbookView xWindow="-110" yWindow="-110" windowWidth="19420" windowHeight="10300" xr2:uid="{00000000-000D-0000-FFFF-FFFF00000000}"/>
  </bookViews>
  <sheets>
    <sheet name="YearlyCalendar" sheetId="2" r:id="rId1"/>
  </sheets>
  <definedNames>
    <definedName name="month">YearlyCalendar!$L$4</definedName>
    <definedName name="_xlnm.Print_Area" localSheetId="0">YearlyCalendar!$B$7:$X$68</definedName>
    <definedName name="startday">YearlyCalendar!$T$4</definedName>
    <definedName name="valuevx">42.314159</definedName>
    <definedName name="vertex42_copyright" hidden="1">"© 2013-2018 Vertex42 LLC"</definedName>
    <definedName name="vertex42_id" hidden="1">"school-district-calendar.xlsx"</definedName>
    <definedName name="vertex42_title" hidden="1">"School District Calendar Template"</definedName>
    <definedName name="year">YearlyCalendar!$D$4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C34" i="2"/>
  <c r="D34" i="2"/>
  <c r="E34" i="2"/>
  <c r="F34" i="2"/>
  <c r="G34" i="2"/>
  <c r="H34" i="2"/>
  <c r="B35" i="2"/>
  <c r="C35" i="2" s="1"/>
  <c r="D35" i="2" s="1"/>
  <c r="E35" i="2" s="1"/>
  <c r="F35" i="2" s="1"/>
  <c r="G35" i="2" s="1"/>
  <c r="H35" i="2" s="1"/>
  <c r="B26" i="2"/>
  <c r="C26" i="2"/>
  <c r="D26" i="2"/>
  <c r="E26" i="2"/>
  <c r="F26" i="2"/>
  <c r="G26" i="2"/>
  <c r="H26" i="2"/>
  <c r="B8" i="2"/>
  <c r="R34" i="2"/>
  <c r="R35" i="2"/>
  <c r="R36" i="2"/>
  <c r="B46" i="2"/>
  <c r="C46" i="2"/>
  <c r="D46" i="2"/>
  <c r="E46" i="2"/>
  <c r="F46" i="2"/>
  <c r="G46" i="2"/>
  <c r="H46" i="2"/>
  <c r="R50" i="2"/>
  <c r="S50" i="2"/>
  <c r="T50" i="2"/>
  <c r="U50" i="2"/>
  <c r="V50" i="2"/>
  <c r="W50" i="2"/>
  <c r="X50" i="2"/>
  <c r="X9" i="2"/>
  <c r="W9" i="2"/>
  <c r="V9" i="2"/>
  <c r="U9" i="2"/>
  <c r="T9" i="2"/>
  <c r="S9" i="2"/>
  <c r="R9" i="2"/>
  <c r="X17" i="2"/>
  <c r="W17" i="2"/>
  <c r="V17" i="2"/>
  <c r="U17" i="2"/>
  <c r="T17" i="2"/>
  <c r="S17" i="2"/>
  <c r="R17" i="2"/>
  <c r="X26" i="2"/>
  <c r="W26" i="2"/>
  <c r="V26" i="2"/>
  <c r="U26" i="2"/>
  <c r="T26" i="2"/>
  <c r="S26" i="2"/>
  <c r="R26" i="2"/>
  <c r="X34" i="2"/>
  <c r="W34" i="2"/>
  <c r="V34" i="2"/>
  <c r="U34" i="2"/>
  <c r="T34" i="2"/>
  <c r="S34" i="2"/>
  <c r="X42" i="2"/>
  <c r="W42" i="2"/>
  <c r="V42" i="2"/>
  <c r="U42" i="2"/>
  <c r="T42" i="2"/>
  <c r="S42" i="2"/>
  <c r="R42" i="2"/>
  <c r="H38" i="2"/>
  <c r="G38" i="2"/>
  <c r="F38" i="2"/>
  <c r="E38" i="2"/>
  <c r="D38" i="2"/>
  <c r="C38" i="2"/>
  <c r="B38" i="2"/>
  <c r="H17" i="2"/>
  <c r="G17" i="2"/>
  <c r="F17" i="2"/>
  <c r="E17" i="2"/>
  <c r="D17" i="2"/>
  <c r="C17" i="2"/>
  <c r="B17" i="2"/>
  <c r="H9" i="2"/>
  <c r="G9" i="2"/>
  <c r="F9" i="2"/>
  <c r="E9" i="2"/>
  <c r="D9" i="2"/>
  <c r="C9" i="2"/>
  <c r="B9" i="2"/>
  <c r="B16" i="2" l="1"/>
  <c r="B10" i="2"/>
  <c r="C10" i="2" s="1"/>
  <c r="D10" i="2" s="1"/>
  <c r="E10" i="2" s="1"/>
  <c r="F10" i="2" s="1"/>
  <c r="G10" i="2" s="1"/>
  <c r="H10" i="2" s="1"/>
  <c r="B11" i="2" s="1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25" i="2" l="1"/>
  <c r="B27" i="2" s="1"/>
  <c r="C27" i="2" s="1"/>
  <c r="B18" i="2"/>
  <c r="C18" i="2" s="1"/>
  <c r="D18" i="2" s="1"/>
  <c r="E18" i="2" s="1"/>
  <c r="F18" i="2" s="1"/>
  <c r="G18" i="2" s="1"/>
  <c r="H18" i="2" s="1"/>
  <c r="B19" i="2" s="1"/>
  <c r="C19" i="2" s="1"/>
  <c r="D19" i="2" s="1"/>
  <c r="E19" i="2" s="1"/>
  <c r="F19" i="2" s="1"/>
  <c r="G19" i="2" s="1"/>
  <c r="H19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D27" i="2" l="1"/>
  <c r="E27" i="2" s="1"/>
  <c r="F27" i="2" s="1"/>
  <c r="G27" i="2" s="1"/>
  <c r="H27" i="2" s="1"/>
  <c r="B28" i="2" s="1"/>
  <c r="C28" i="2" s="1"/>
  <c r="D28" i="2" s="1"/>
  <c r="E28" i="2" s="1"/>
  <c r="F28" i="2" s="1"/>
  <c r="G28" i="2" s="1"/>
  <c r="H28" i="2" s="1"/>
  <c r="B29" i="2" s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7" i="2"/>
  <c r="B45" i="2" s="1"/>
  <c r="B47" i="2" s="1"/>
  <c r="C47" i="2" s="1"/>
  <c r="D47" i="2" s="1"/>
  <c r="E47" i="2" s="1"/>
  <c r="F47" i="2" s="1"/>
  <c r="G47" i="2" s="1"/>
  <c r="H47" i="2" s="1"/>
  <c r="B48" i="2" s="1"/>
  <c r="C48" i="2" s="1"/>
  <c r="D48" i="2" l="1"/>
  <c r="E48" i="2" s="1"/>
  <c r="F48" i="2" s="1"/>
  <c r="G48" i="2" s="1"/>
  <c r="H48" i="2" s="1"/>
  <c r="B49" i="2" s="1"/>
  <c r="C49" i="2" s="1"/>
  <c r="D49" i="2" s="1"/>
  <c r="E49" i="2" s="1"/>
  <c r="F49" i="2" s="1"/>
  <c r="G49" i="2" s="1"/>
  <c r="H49" i="2" s="1"/>
  <c r="B39" i="2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l="1"/>
  <c r="C43" i="2" s="1"/>
  <c r="D43" i="2" s="1"/>
  <c r="E43" i="2" s="1"/>
  <c r="F43" i="2" s="1"/>
  <c r="G43" i="2" s="1"/>
  <c r="H43" i="2" s="1"/>
  <c r="B44" i="2" s="1"/>
  <c r="C44" i="2" s="1"/>
  <c r="D44" i="2" s="1"/>
  <c r="E44" i="2" s="1"/>
  <c r="F44" i="2" s="1"/>
  <c r="G44" i="2" s="1"/>
  <c r="H44" i="2" s="1"/>
  <c r="B50" i="2"/>
  <c r="C50" i="2" s="1"/>
  <c r="D50" i="2" s="1"/>
  <c r="E50" i="2" s="1"/>
  <c r="F50" i="2" s="1"/>
  <c r="G50" i="2" s="1"/>
  <c r="H50" i="2" s="1"/>
  <c r="B51" i="2" s="1"/>
  <c r="C51" i="2" s="1"/>
  <c r="D51" i="2" s="1"/>
  <c r="E51" i="2" s="1"/>
  <c r="F51" i="2" s="1"/>
  <c r="G51" i="2" s="1"/>
  <c r="H51" i="2" s="1"/>
  <c r="B52" i="2" s="1"/>
  <c r="C52" i="2" s="1"/>
  <c r="D52" i="2" s="1"/>
  <c r="E52" i="2" s="1"/>
  <c r="F52" i="2" s="1"/>
  <c r="G52" i="2" s="1"/>
  <c r="H52" i="2" s="1"/>
  <c r="R8" i="2"/>
  <c r="R10" i="2" l="1"/>
  <c r="S10" i="2" s="1"/>
  <c r="T10" i="2" s="1"/>
  <c r="U10" i="2" s="1"/>
  <c r="V10" i="2" s="1"/>
  <c r="W10" i="2" s="1"/>
  <c r="X10" i="2" s="1"/>
  <c r="R11" i="2" s="1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X15" i="2" s="1"/>
  <c r="R16" i="2"/>
  <c r="R18" i="2" l="1"/>
  <c r="S18" i="2" s="1"/>
  <c r="T18" i="2" s="1"/>
  <c r="U18" i="2" s="1"/>
  <c r="V18" i="2" s="1"/>
  <c r="W18" i="2" s="1"/>
  <c r="X18" i="2" s="1"/>
  <c r="R19" i="2" s="1"/>
  <c r="S19" i="2" s="1"/>
  <c r="T19" i="2" s="1"/>
  <c r="U19" i="2" s="1"/>
  <c r="V19" i="2" s="1"/>
  <c r="W19" i="2" s="1"/>
  <c r="X19" i="2" s="1"/>
  <c r="R21" i="2" s="1"/>
  <c r="S21" i="2" s="1"/>
  <c r="T21" i="2" s="1"/>
  <c r="U21" i="2" s="1"/>
  <c r="V21" i="2" s="1"/>
  <c r="W21" i="2" s="1"/>
  <c r="X21" i="2" s="1"/>
  <c r="R22" i="2" s="1"/>
  <c r="S22" i="2" s="1"/>
  <c r="R25" i="2"/>
  <c r="R33" i="2" s="1"/>
  <c r="T22" i="2" l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X24" i="2" s="1"/>
  <c r="R27" i="2"/>
  <c r="S27" i="2" s="1"/>
  <c r="T27" i="2" s="1"/>
  <c r="U27" i="2" s="1"/>
  <c r="V27" i="2" s="1"/>
  <c r="W27" i="2" s="1"/>
  <c r="X27" i="2" s="1"/>
  <c r="R28" i="2" s="1"/>
  <c r="S28" i="2" s="1"/>
  <c r="T28" i="2" s="1"/>
  <c r="U28" i="2" s="1"/>
  <c r="V28" i="2" s="1"/>
  <c r="W28" i="2" s="1"/>
  <c r="X28" i="2" s="1"/>
  <c r="R29" i="2" s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41" i="2"/>
  <c r="R49" i="2" s="1"/>
  <c r="R51" i="2" s="1"/>
  <c r="S51" i="2" s="1"/>
  <c r="T51" i="2" s="1"/>
  <c r="U51" i="2" s="1"/>
  <c r="V51" i="2" s="1"/>
  <c r="W51" i="2" s="1"/>
  <c r="X51" i="2" s="1"/>
  <c r="R52" i="2" s="1"/>
  <c r="S52" i="2" s="1"/>
  <c r="T52" i="2" s="1"/>
  <c r="U52" i="2" s="1"/>
  <c r="V52" i="2" s="1"/>
  <c r="W52" i="2" s="1"/>
  <c r="X52" i="2" s="1"/>
  <c r="R53" i="2" s="1"/>
  <c r="S53" i="2" s="1"/>
  <c r="T53" i="2" s="1"/>
  <c r="U53" i="2" s="1"/>
  <c r="V53" i="2" s="1"/>
  <c r="W53" i="2" s="1"/>
  <c r="X53" i="2" s="1"/>
  <c r="S35" i="2" l="1"/>
  <c r="T35" i="2" s="1"/>
  <c r="U35" i="2" s="1"/>
  <c r="V35" i="2" s="1"/>
  <c r="S36" i="2" s="1"/>
  <c r="T36" i="2" s="1"/>
  <c r="U36" i="2" s="1"/>
  <c r="V36" i="2" s="1"/>
  <c r="W36" i="2" s="1"/>
  <c r="X36" i="2" s="1"/>
  <c r="R37" i="2" s="1"/>
  <c r="S37" i="2" s="1"/>
  <c r="T37" i="2" s="1"/>
  <c r="U37" i="2" s="1"/>
  <c r="V37" i="2" s="1"/>
  <c r="W37" i="2" s="1"/>
  <c r="X37" i="2" s="1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3" i="2" l="1"/>
  <c r="S43" i="2" s="1"/>
  <c r="T43" i="2" s="1"/>
  <c r="U43" i="2" s="1"/>
  <c r="V43" i="2" s="1"/>
  <c r="W43" i="2" s="1"/>
  <c r="X43" i="2" s="1"/>
  <c r="R44" i="2" s="1"/>
  <c r="S44" i="2" s="1"/>
  <c r="T44" i="2" s="1"/>
  <c r="U44" i="2" s="1"/>
  <c r="V44" i="2" s="1"/>
  <c r="W44" i="2" s="1"/>
  <c r="X44" i="2" s="1"/>
  <c r="R45" i="2" s="1"/>
  <c r="S45" i="2" s="1"/>
  <c r="T45" i="2" s="1"/>
  <c r="U45" i="2" s="1"/>
  <c r="V45" i="2" s="1"/>
  <c r="W45" i="2" s="1"/>
  <c r="X45" i="2" s="1"/>
  <c r="R46" i="2" s="1"/>
  <c r="S46" i="2" s="1"/>
  <c r="T46" i="2" s="1"/>
  <c r="U46" i="2" s="1"/>
  <c r="V46" i="2" s="1"/>
  <c r="W46" i="2" s="1"/>
  <c r="X46" i="2" s="1"/>
  <c r="R47" i="2" s="1"/>
  <c r="S47" i="2" s="1"/>
  <c r="T47" i="2" s="1"/>
  <c r="U47" i="2" s="1"/>
  <c r="V47" i="2" s="1"/>
  <c r="W47" i="2" s="1"/>
  <c r="X47" i="2" s="1"/>
  <c r="R48" i="2" s="1"/>
  <c r="S48" i="2" s="1"/>
  <c r="T48" i="2" s="1"/>
  <c r="U48" i="2" s="1"/>
  <c r="V48" i="2" s="1"/>
  <c r="W48" i="2" s="1"/>
  <c r="X48" i="2" s="1"/>
  <c r="R54" i="2"/>
  <c r="S54" i="2" s="1"/>
  <c r="T54" i="2" s="1"/>
  <c r="U54" i="2" s="1"/>
  <c r="V54" i="2" s="1"/>
  <c r="W54" i="2" s="1"/>
  <c r="X54" i="2" s="1"/>
  <c r="R55" i="2" s="1"/>
  <c r="S55" i="2" s="1"/>
  <c r="T55" i="2" s="1"/>
  <c r="U55" i="2" s="1"/>
  <c r="V55" i="2" s="1"/>
  <c r="W55" i="2" s="1"/>
  <c r="X55" i="2" s="1"/>
  <c r="R56" i="2" s="1"/>
  <c r="S56" i="2" s="1"/>
  <c r="T56" i="2" s="1"/>
  <c r="U56" i="2" s="1"/>
  <c r="V56" i="2" s="1"/>
  <c r="W56" i="2" s="1"/>
  <c r="X56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<sst xmlns="http://schemas.openxmlformats.org/spreadsheetml/2006/main" count="97" uniqueCount="90">
  <si>
    <t xml:space="preserve">  School Closed</t>
  </si>
  <si>
    <t xml:space="preserve">  Parent Teacher Conferences</t>
  </si>
  <si>
    <t xml:space="preserve">  Early Release</t>
  </si>
  <si>
    <t>Labor Day</t>
  </si>
  <si>
    <t>Spring Break</t>
  </si>
  <si>
    <t>Category of Events</t>
  </si>
  <si>
    <t>Year:</t>
  </si>
  <si>
    <t>First Day of School for Students</t>
  </si>
  <si>
    <t>INSTRUCTIONS</t>
  </si>
  <si>
    <t>Beginning Month:</t>
  </si>
  <si>
    <t>Start day:</t>
  </si>
  <si>
    <t xml:space="preserve"> 1:Sunday, 2:Monday</t>
  </si>
  <si>
    <t>«  Choose the year and beginning month</t>
  </si>
  <si>
    <t>Note: If you choose Monday as the start day, you will need to modify some of the formatting in the calendars (bold vs. non-bold days).</t>
  </si>
  <si>
    <t>«  Make a list of important dates. Enter dates as text by entering an apostrophe before the date, like 'Aug 8</t>
  </si>
  <si>
    <t xml:space="preserve">  First &amp; Last Day of School</t>
  </si>
  <si>
    <t>School Year Calendar Template</t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</si>
  <si>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</si>
  <si>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</si>
  <si>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Overwriting formulas</t>
    </r>
    <r>
      <rPr>
        <sz val="8"/>
        <color theme="3" tint="-0.249977111117893"/>
        <rFont val="Arial"/>
        <family val="2"/>
      </rPr>
      <t xml:space="preserve">. You can overwrite a formula to place an "H" in place of a holiday for example. Be very careful if you copy/paste days so that you don't mess up the formulas. You can copy/paste the formulas for the days </t>
    </r>
    <r>
      <rPr>
        <i/>
        <sz val="8"/>
        <color theme="3" tint="-0.249977111117893"/>
        <rFont val="Arial"/>
        <family val="2"/>
      </rPr>
      <t>within</t>
    </r>
    <r>
      <rPr>
        <sz val="8"/>
        <color theme="3" tint="-0.249977111117893"/>
        <rFont val="Arial"/>
        <family val="2"/>
      </rPr>
      <t xml:space="preserve"> the same month, but </t>
    </r>
    <r>
      <rPr>
        <i/>
        <sz val="8"/>
        <color theme="3" tint="-0.249977111117893"/>
        <rFont val="Arial"/>
        <family val="2"/>
      </rPr>
      <t>not between</t>
    </r>
    <r>
      <rPr>
        <sz val="8"/>
        <color theme="3" tint="-0.249977111117893"/>
        <rFont val="Arial"/>
        <family val="2"/>
      </rPr>
      <t xml:space="preserve"> months.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</si>
  <si>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</si>
  <si>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</si>
  <si>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 xml:space="preserve">«  Copy and paste the </t>
    </r>
    <r>
      <rPr>
        <b/>
        <sz val="8"/>
        <color theme="3" tint="-0.249977111117893"/>
        <rFont val="Arial"/>
        <family val="2"/>
      </rPr>
      <t>Shapes</t>
    </r>
    <r>
      <rPr>
        <sz val="8"/>
        <color theme="3" tint="-0.249977111117893"/>
        <rFont val="Arial"/>
        <family val="2"/>
      </rPr>
      <t xml:space="preserve"> to highlight specific days</t>
    </r>
  </si>
  <si>
    <t>https://www.vertex42.com/calendars/school-calendar.html</t>
  </si>
  <si>
    <t>Publishing your calendar. If you want to publish a school calendar, you must ensure that it includes the following note and URL in the footer: Calendar Templates by Vertex42.com - https://www.vertex42.com/calendars/school-calendar.html</t>
  </si>
  <si>
    <t>© 2013-2018 Vertex42 LLC</t>
  </si>
  <si>
    <t>Sonshine Kids MDO</t>
  </si>
  <si>
    <t>1775 E Whitestone Blvd</t>
  </si>
  <si>
    <t xml:space="preserve">512-259-5800  </t>
  </si>
  <si>
    <t>Cedar Park, Tx 78613</t>
  </si>
  <si>
    <t>Dec 1</t>
  </si>
  <si>
    <t>Annie's Birthday</t>
  </si>
  <si>
    <t>Tuition Due</t>
  </si>
  <si>
    <t>Tuition and paperwork due</t>
  </si>
  <si>
    <t>Important Reminders</t>
  </si>
  <si>
    <t>April 21</t>
  </si>
  <si>
    <t>Victory Baptist Church</t>
  </si>
  <si>
    <t>Christmas Break</t>
  </si>
  <si>
    <t>All dates are subject to change</t>
  </si>
  <si>
    <t>Silly sock Day</t>
  </si>
  <si>
    <t>Silly Hair Day</t>
  </si>
  <si>
    <t>Tuition Due by 10th</t>
  </si>
  <si>
    <t>Red Day/ tentative fire truck visit (2-4's)</t>
  </si>
  <si>
    <t>Feb 1</t>
  </si>
  <si>
    <t>March 1-31</t>
  </si>
  <si>
    <t>2026-27 School Calendar</t>
  </si>
  <si>
    <t>Sep 3</t>
  </si>
  <si>
    <t>Sep 7</t>
  </si>
  <si>
    <t>Sep 8</t>
  </si>
  <si>
    <t>Oct 13</t>
  </si>
  <si>
    <t>Oct 20</t>
  </si>
  <si>
    <t>Nov 3</t>
  </si>
  <si>
    <t>No School/LISD OUT</t>
  </si>
  <si>
    <t>March 15-19</t>
  </si>
  <si>
    <t>Nov 23-27</t>
  </si>
  <si>
    <t>Sep 10</t>
  </si>
  <si>
    <t>Oct 6</t>
  </si>
  <si>
    <t>Thanksgiving Break/LISD Out</t>
  </si>
  <si>
    <t xml:space="preserve">Dec 15 </t>
  </si>
  <si>
    <t>Chrristmas Play (2-5)/Party/Early release</t>
  </si>
  <si>
    <t xml:space="preserve">Feb 5 </t>
  </si>
  <si>
    <t>Feb 15</t>
  </si>
  <si>
    <t>Tamara's Birthday</t>
  </si>
  <si>
    <t>March 1</t>
  </si>
  <si>
    <t>April 1</t>
  </si>
  <si>
    <t>May 1</t>
  </si>
  <si>
    <t>Splash Day</t>
  </si>
  <si>
    <t>May 11</t>
  </si>
  <si>
    <t>May 18</t>
  </si>
  <si>
    <t>Graduation/Lunch/Last Day/ER</t>
  </si>
  <si>
    <t>Aug 1</t>
  </si>
  <si>
    <t>Debra's Birthday</t>
  </si>
  <si>
    <t xml:space="preserve"> Parent Interaction Fee due ($30)</t>
  </si>
  <si>
    <t>Tuition Due/ No School/ CPR Teachers</t>
  </si>
  <si>
    <t>Current student registration fall</t>
  </si>
  <si>
    <t>April 8</t>
  </si>
  <si>
    <t>Public Registration opens @ 9:30 am</t>
  </si>
  <si>
    <t xml:space="preserve">    Meet the teacher/Tuition Due</t>
  </si>
  <si>
    <t>Silly Hat Day</t>
  </si>
  <si>
    <t>Wanda's Birthday</t>
  </si>
  <si>
    <t>Kathy's Birthday</t>
  </si>
  <si>
    <t>June 26</t>
  </si>
  <si>
    <t>Aug 26</t>
  </si>
  <si>
    <t>Sept 29</t>
  </si>
  <si>
    <t>Dec 17-Jan 4</t>
  </si>
  <si>
    <t>Jan 5</t>
  </si>
  <si>
    <t>Tuition Due/back to school</t>
  </si>
  <si>
    <t>Valentine's Parties</t>
  </si>
  <si>
    <t>Hailey's Birthday</t>
  </si>
  <si>
    <t>Oct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</si>
</sst>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"/>
    <numFmt numFmtId="165" formatCode="mmmm\ yyyy"/>
  </numFmts>
  <fonts count="46" x14ac:knownFonts="1"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u/>
      <sz val="8"/>
      <color indexed="12"/>
      <name val="Verdana"/>
      <family val="2"/>
    </font>
    <font>
      <sz val="8"/>
      <name val="Tahoma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9"/>
      <color theme="0"/>
      <name val="Arial"/>
      <family val="2"/>
    </font>
    <font>
      <b/>
      <sz val="14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sz val="9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14"/>
      <color theme="0"/>
      <name val="Arial"/>
      <family val="2"/>
    </font>
    <font>
      <b/>
      <sz val="10"/>
      <color rgb="FF7030A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51"/>
      </patternFill>
    </fill>
    <fill>
      <patternFill patternType="solid">
        <fgColor indexed="40"/>
      </patternFill>
    </fill>
    <fill>
      <patternFill patternType="solid">
        <fgColor indexed="14"/>
      </patternFill>
    </fill>
    <fill>
      <patternFill patternType="solid">
        <fgColor indexed="2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6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76D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A4661"/>
        <bgColor indexed="64"/>
      </patternFill>
    </fill>
    <fill>
      <patternFill patternType="solid">
        <fgColor rgb="FFF498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lightUp">
        <fgColor theme="4"/>
        <bgColor rgb="FF00B050"/>
      </patternFill>
    </fill>
    <fill>
      <patternFill patternType="solid">
        <fgColor theme="0"/>
        <bgColor indexed="6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</borders>
  <cellStyleXfs count="44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2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2" borderId="0" applyNumberFormat="0" applyBorder="0" applyAlignment="0" applyProtection="0"/>
    <xf numFmtId="0" fontId="19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2" fillId="17" borderId="1" applyNumberFormat="0" applyAlignment="0" applyProtection="0"/>
    <xf numFmtId="0" fontId="23" fillId="18" borderId="2" applyNumberFormat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9" fillId="3" borderId="1" applyNumberFormat="0" applyAlignment="0" applyProtection="0"/>
    <xf numFmtId="0" fontId="30" fillId="0" borderId="5" applyNumberFormat="0" applyFill="0" applyAlignment="0" applyProtection="0"/>
    <xf numFmtId="0" fontId="31" fillId="6" borderId="0" applyNumberFormat="0" applyBorder="0" applyAlignment="0" applyProtection="0"/>
    <xf numFmtId="0" fontId="5" fillId="6" borderId="6" applyNumberFormat="0" applyFont="0" applyAlignment="0" applyProtection="0"/>
    <xf numFmtId="0" fontId="32" fillId="17" borderId="7" applyNumberFormat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5" fillId="0" borderId="0" applyNumberFormat="0" applyFill="0" applyBorder="0" applyAlignment="0" applyProtection="0"/>
  </cellStyleXfs>
  <cellXfs count="132">
    <xf numFmtId="0" fontId="0" fillId="0" borderId="0" xfId="0"/>
    <xf numFmtId="0" fontId="3" fillId="20" borderId="0" xfId="0" applyFont="1" applyFill="1"/>
    <xf numFmtId="0" fontId="8" fillId="0" borderId="0" xfId="0" applyFont="1"/>
    <xf numFmtId="0" fontId="9" fillId="0" borderId="0" xfId="0" applyFont="1"/>
    <xf numFmtId="0" fontId="5" fillId="0" borderId="0" xfId="0" applyFont="1"/>
    <xf numFmtId="0" fontId="11" fillId="20" borderId="0" xfId="0" applyFont="1" applyFill="1"/>
    <xf numFmtId="0" fontId="4" fillId="20" borderId="0" xfId="0" applyFont="1" applyFill="1" applyAlignment="1">
      <alignment horizontal="center"/>
    </xf>
    <xf numFmtId="0" fontId="5" fillId="20" borderId="0" xfId="0" applyFont="1" applyFill="1"/>
    <xf numFmtId="0" fontId="11" fillId="0" borderId="9" xfId="0" applyFont="1" applyBorder="1" applyAlignment="1">
      <alignment horizontal="center"/>
    </xf>
    <xf numFmtId="0" fontId="13" fillId="20" borderId="0" xfId="0" applyFont="1" applyFill="1" applyAlignment="1">
      <alignment vertical="center"/>
    </xf>
    <xf numFmtId="0" fontId="14" fillId="20" borderId="0" xfId="0" applyFont="1" applyFill="1"/>
    <xf numFmtId="0" fontId="8" fillId="20" borderId="10" xfId="0" applyFont="1" applyFill="1" applyBorder="1" applyAlignment="1">
      <alignment horizontal="center"/>
    </xf>
    <xf numFmtId="0" fontId="8" fillId="20" borderId="11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164" fontId="17" fillId="0" borderId="12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0" fontId="4" fillId="0" borderId="0" xfId="0" applyFont="1"/>
    <xf numFmtId="164" fontId="8" fillId="0" borderId="10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10" fillId="0" borderId="13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16" fillId="20" borderId="0" xfId="28" applyNumberFormat="1" applyFont="1" applyFill="1" applyAlignment="1">
      <alignment horizontal="right" vertical="center"/>
    </xf>
    <xf numFmtId="0" fontId="36" fillId="0" borderId="0" xfId="0" applyFont="1" applyAlignment="1">
      <alignment vertical="center"/>
    </xf>
    <xf numFmtId="0" fontId="14" fillId="20" borderId="0" xfId="0" applyFont="1" applyFill="1" applyAlignment="1">
      <alignment horizontal="right"/>
    </xf>
    <xf numFmtId="0" fontId="5" fillId="20" borderId="0" xfId="0" applyFont="1" applyFill="1" applyAlignment="1">
      <alignment horizontal="right"/>
    </xf>
    <xf numFmtId="0" fontId="12" fillId="20" borderId="0" xfId="35" applyFont="1" applyFill="1" applyAlignment="1" applyProtection="1">
      <alignment horizontal="right"/>
    </xf>
    <xf numFmtId="0" fontId="0" fillId="20" borderId="0" xfId="0" applyFill="1"/>
    <xf numFmtId="0" fontId="6" fillId="20" borderId="0" xfId="0" applyFont="1" applyFill="1" applyAlignment="1">
      <alignment horizontal="right"/>
    </xf>
    <xf numFmtId="0" fontId="7" fillId="20" borderId="0" xfId="0" applyFont="1" applyFill="1"/>
    <xf numFmtId="0" fontId="8" fillId="20" borderId="0" xfId="0" applyFont="1" applyFill="1" applyAlignment="1">
      <alignment horizontal="center"/>
    </xf>
    <xf numFmtId="0" fontId="10" fillId="21" borderId="0" xfId="0" applyFont="1" applyFill="1"/>
    <xf numFmtId="0" fontId="4" fillId="0" borderId="21" xfId="0" quotePrefix="1" applyFont="1" applyBorder="1"/>
    <xf numFmtId="0" fontId="4" fillId="0" borderId="21" xfId="0" applyFont="1" applyBorder="1"/>
    <xf numFmtId="0" fontId="4" fillId="0" borderId="21" xfId="0" applyFont="1" applyBorder="1" applyAlignment="1">
      <alignment horizontal="right"/>
    </xf>
    <xf numFmtId="0" fontId="4" fillId="0" borderId="22" xfId="0" quotePrefix="1" applyFont="1" applyBorder="1"/>
    <xf numFmtId="0" fontId="4" fillId="0" borderId="22" xfId="0" applyFont="1" applyBorder="1"/>
    <xf numFmtId="0" fontId="4" fillId="0" borderId="22" xfId="0" applyFont="1" applyBorder="1" applyAlignment="1">
      <alignment horizontal="right"/>
    </xf>
    <xf numFmtId="0" fontId="10" fillId="0" borderId="22" xfId="0" applyFont="1" applyBorder="1"/>
    <xf numFmtId="0" fontId="38" fillId="20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9" fillId="0" borderId="0" xfId="0" applyFont="1"/>
    <xf numFmtId="0" fontId="42" fillId="0" borderId="0" xfId="0" applyFont="1"/>
    <xf numFmtId="0" fontId="43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164" fontId="17" fillId="22" borderId="0" xfId="0" applyNumberFormat="1" applyFont="1" applyFill="1" applyAlignment="1">
      <alignment horizontal="center"/>
    </xf>
    <xf numFmtId="164" fontId="37" fillId="23" borderId="6" xfId="0" applyNumberFormat="1" applyFont="1" applyFill="1" applyBorder="1" applyAlignment="1">
      <alignment horizontal="center"/>
    </xf>
    <xf numFmtId="164" fontId="17" fillId="24" borderId="0" xfId="0" applyNumberFormat="1" applyFont="1" applyFill="1" applyAlignment="1">
      <alignment horizontal="center"/>
    </xf>
    <xf numFmtId="164" fontId="8" fillId="24" borderId="10" xfId="0" applyNumberFormat="1" applyFont="1" applyFill="1" applyBorder="1" applyAlignment="1">
      <alignment horizontal="center"/>
    </xf>
    <xf numFmtId="164" fontId="8" fillId="24" borderId="11" xfId="0" applyNumberFormat="1" applyFont="1" applyFill="1" applyBorder="1" applyAlignment="1">
      <alignment horizontal="center"/>
    </xf>
    <xf numFmtId="0" fontId="8" fillId="24" borderId="10" xfId="0" applyFont="1" applyFill="1" applyBorder="1" applyAlignment="1">
      <alignment horizontal="center"/>
    </xf>
    <xf numFmtId="0" fontId="8" fillId="24" borderId="0" xfId="0" applyFont="1" applyFill="1" applyAlignment="1">
      <alignment horizontal="center"/>
    </xf>
    <xf numFmtId="0" fontId="8" fillId="24" borderId="11" xfId="0" applyFont="1" applyFill="1" applyBorder="1" applyAlignment="1">
      <alignment horizontal="center"/>
    </xf>
    <xf numFmtId="0" fontId="4" fillId="25" borderId="21" xfId="0" quotePrefix="1" applyFont="1" applyFill="1" applyBorder="1"/>
    <xf numFmtId="0" fontId="4" fillId="25" borderId="21" xfId="0" applyFont="1" applyFill="1" applyBorder="1"/>
    <xf numFmtId="0" fontId="4" fillId="25" borderId="21" xfId="0" applyFont="1" applyFill="1" applyBorder="1" applyAlignment="1">
      <alignment horizontal="right"/>
    </xf>
    <xf numFmtId="0" fontId="4" fillId="25" borderId="22" xfId="0" quotePrefix="1" applyFont="1" applyFill="1" applyBorder="1"/>
    <xf numFmtId="0" fontId="4" fillId="25" borderId="22" xfId="0" applyFont="1" applyFill="1" applyBorder="1"/>
    <xf numFmtId="0" fontId="4" fillId="25" borderId="22" xfId="0" applyFont="1" applyFill="1" applyBorder="1" applyAlignment="1">
      <alignment horizontal="right"/>
    </xf>
    <xf numFmtId="0" fontId="4" fillId="34" borderId="22" xfId="0" applyFont="1" applyFill="1" applyBorder="1"/>
    <xf numFmtId="0" fontId="4" fillId="34" borderId="22" xfId="0" applyFont="1" applyFill="1" applyBorder="1" applyAlignment="1">
      <alignment horizontal="right"/>
    </xf>
    <xf numFmtId="0" fontId="8" fillId="35" borderId="0" xfId="0" applyFont="1" applyFill="1"/>
    <xf numFmtId="164" fontId="8" fillId="22" borderId="11" xfId="0" applyNumberFormat="1" applyFont="1" applyFill="1" applyBorder="1" applyAlignment="1">
      <alignment horizontal="center"/>
    </xf>
    <xf numFmtId="0" fontId="4" fillId="35" borderId="22" xfId="0" applyFont="1" applyFill="1" applyBorder="1"/>
    <xf numFmtId="0" fontId="4" fillId="35" borderId="22" xfId="0" applyFont="1" applyFill="1" applyBorder="1" applyAlignment="1">
      <alignment horizontal="right"/>
    </xf>
    <xf numFmtId="164" fontId="17" fillId="25" borderId="0" xfId="0" applyNumberFormat="1" applyFont="1" applyFill="1" applyAlignment="1">
      <alignment horizontal="center"/>
    </xf>
    <xf numFmtId="164" fontId="17" fillId="35" borderId="0" xfId="0" applyNumberFormat="1" applyFont="1" applyFill="1" applyAlignment="1">
      <alignment horizontal="center"/>
    </xf>
    <xf numFmtId="16" fontId="4" fillId="0" borderId="21" xfId="0" quotePrefix="1" applyNumberFormat="1" applyFont="1" applyBorder="1"/>
    <xf numFmtId="164" fontId="8" fillId="35" borderId="10" xfId="0" applyNumberFormat="1" applyFont="1" applyFill="1" applyBorder="1" applyAlignment="1">
      <alignment horizontal="center"/>
    </xf>
    <xf numFmtId="164" fontId="8" fillId="35" borderId="11" xfId="0" applyNumberFormat="1" applyFont="1" applyFill="1" applyBorder="1" applyAlignment="1">
      <alignment horizontal="center"/>
    </xf>
    <xf numFmtId="0" fontId="4" fillId="27" borderId="22" xfId="0" applyFont="1" applyFill="1" applyBorder="1"/>
    <xf numFmtId="0" fontId="4" fillId="27" borderId="22" xfId="0" applyFont="1" applyFill="1" applyBorder="1" applyAlignment="1">
      <alignment horizontal="right"/>
    </xf>
    <xf numFmtId="0" fontId="4" fillId="34" borderId="0" xfId="0" applyFont="1" applyFill="1"/>
    <xf numFmtId="0" fontId="4" fillId="0" borderId="0" xfId="0" quotePrefix="1" applyFont="1"/>
    <xf numFmtId="0" fontId="4" fillId="26" borderId="22" xfId="0" applyFont="1" applyFill="1" applyBorder="1" applyAlignment="1">
      <alignment horizontal="right"/>
    </xf>
    <xf numFmtId="0" fontId="4" fillId="26" borderId="22" xfId="0" applyFont="1" applyFill="1" applyBorder="1"/>
    <xf numFmtId="164" fontId="17" fillId="36" borderId="0" xfId="0" applyNumberFormat="1" applyFont="1" applyFill="1" applyAlignment="1">
      <alignment horizontal="center"/>
    </xf>
    <xf numFmtId="0" fontId="4" fillId="37" borderId="22" xfId="0" applyFont="1" applyFill="1" applyBorder="1"/>
    <xf numFmtId="0" fontId="10" fillId="37" borderId="22" xfId="0" quotePrefix="1" applyFont="1" applyFill="1" applyBorder="1"/>
    <xf numFmtId="164" fontId="17" fillId="38" borderId="6" xfId="0" applyNumberFormat="1" applyFont="1" applyFill="1" applyBorder="1" applyAlignment="1">
      <alignment horizontal="center"/>
    </xf>
    <xf numFmtId="164" fontId="17" fillId="37" borderId="0" xfId="0" applyNumberFormat="1" applyFont="1" applyFill="1" applyAlignment="1">
      <alignment horizontal="center"/>
    </xf>
    <xf numFmtId="164" fontId="17" fillId="34" borderId="0" xfId="0" applyNumberFormat="1" applyFont="1" applyFill="1" applyAlignment="1">
      <alignment horizontal="center"/>
    </xf>
    <xf numFmtId="0" fontId="4" fillId="31" borderId="22" xfId="0" applyFont="1" applyFill="1" applyBorder="1"/>
    <xf numFmtId="0" fontId="4" fillId="31" borderId="22" xfId="0" applyFont="1" applyFill="1" applyBorder="1" applyAlignment="1">
      <alignment horizontal="right"/>
    </xf>
    <xf numFmtId="0" fontId="4" fillId="24" borderId="22" xfId="0" applyFont="1" applyFill="1" applyBorder="1"/>
    <xf numFmtId="0" fontId="4" fillId="24" borderId="22" xfId="0" applyFont="1" applyFill="1" applyBorder="1" applyAlignment="1">
      <alignment horizontal="right"/>
    </xf>
    <xf numFmtId="0" fontId="4" fillId="37" borderId="22" xfId="0" applyFont="1" applyFill="1" applyBorder="1" applyAlignment="1">
      <alignment horizontal="right"/>
    </xf>
    <xf numFmtId="0" fontId="10" fillId="35" borderId="0" xfId="0" applyFont="1" applyFill="1"/>
    <xf numFmtId="164" fontId="17" fillId="39" borderId="6" xfId="0" applyNumberFormat="1" applyFont="1" applyFill="1" applyBorder="1" applyAlignment="1">
      <alignment horizontal="center"/>
    </xf>
    <xf numFmtId="165" fontId="18" fillId="24" borderId="10" xfId="0" applyNumberFormat="1" applyFont="1" applyFill="1" applyBorder="1" applyAlignment="1">
      <alignment horizontal="center" vertical="center"/>
    </xf>
    <xf numFmtId="165" fontId="18" fillId="24" borderId="0" xfId="0" applyNumberFormat="1" applyFont="1" applyFill="1" applyAlignment="1">
      <alignment horizontal="center" vertical="center"/>
    </xf>
    <xf numFmtId="165" fontId="18" fillId="24" borderId="11" xfId="0" applyNumberFormat="1" applyFont="1" applyFill="1" applyBorder="1" applyAlignment="1">
      <alignment horizontal="center" vertical="center"/>
    </xf>
    <xf numFmtId="165" fontId="17" fillId="30" borderId="10" xfId="0" applyNumberFormat="1" applyFont="1" applyFill="1" applyBorder="1" applyAlignment="1">
      <alignment horizontal="center" vertical="center"/>
    </xf>
    <xf numFmtId="165" fontId="17" fillId="30" borderId="0" xfId="0" applyNumberFormat="1" applyFont="1" applyFill="1" applyAlignment="1">
      <alignment horizontal="center" vertical="center"/>
    </xf>
    <xf numFmtId="165" fontId="17" fillId="30" borderId="11" xfId="0" applyNumberFormat="1" applyFont="1" applyFill="1" applyBorder="1" applyAlignment="1">
      <alignment horizontal="center" vertical="center"/>
    </xf>
    <xf numFmtId="0" fontId="15" fillId="20" borderId="0" xfId="35" applyFont="1" applyFill="1" applyAlignment="1" applyProtection="1">
      <alignment horizontal="left"/>
    </xf>
    <xf numFmtId="0" fontId="0" fillId="0" borderId="19" xfId="0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39" fillId="0" borderId="0" xfId="0" applyFont="1" applyAlignment="1">
      <alignment horizontal="left" vertical="top" wrapText="1"/>
    </xf>
    <xf numFmtId="165" fontId="18" fillId="36" borderId="10" xfId="0" applyNumberFormat="1" applyFont="1" applyFill="1" applyBorder="1" applyAlignment="1">
      <alignment horizontal="center" vertical="center"/>
    </xf>
    <xf numFmtId="165" fontId="8" fillId="36" borderId="0" xfId="0" applyNumberFormat="1" applyFont="1" applyFill="1"/>
    <xf numFmtId="165" fontId="8" fillId="36" borderId="11" xfId="0" applyNumberFormat="1" applyFont="1" applyFill="1" applyBorder="1"/>
    <xf numFmtId="165" fontId="18" fillId="28" borderId="10" xfId="0" applyNumberFormat="1" applyFont="1" applyFill="1" applyBorder="1" applyAlignment="1">
      <alignment horizontal="center" vertical="center"/>
    </xf>
    <xf numFmtId="165" fontId="8" fillId="28" borderId="0" xfId="0" applyNumberFormat="1" applyFont="1" applyFill="1"/>
    <xf numFmtId="165" fontId="8" fillId="28" borderId="11" xfId="0" applyNumberFormat="1" applyFont="1" applyFill="1" applyBorder="1"/>
    <xf numFmtId="165" fontId="18" fillId="26" borderId="10" xfId="0" applyNumberFormat="1" applyFont="1" applyFill="1" applyBorder="1" applyAlignment="1">
      <alignment horizontal="center" vertical="center"/>
    </xf>
    <xf numFmtId="165" fontId="18" fillId="26" borderId="0" xfId="0" applyNumberFormat="1" applyFont="1" applyFill="1" applyAlignment="1">
      <alignment horizontal="center" vertical="center"/>
    </xf>
    <xf numFmtId="165" fontId="18" fillId="26" borderId="11" xfId="0" applyNumberFormat="1" applyFont="1" applyFill="1" applyBorder="1" applyAlignment="1">
      <alignment horizontal="center" vertical="center"/>
    </xf>
    <xf numFmtId="165" fontId="18" fillId="32" borderId="10" xfId="0" applyNumberFormat="1" applyFont="1" applyFill="1" applyBorder="1" applyAlignment="1">
      <alignment horizontal="center" vertical="center"/>
    </xf>
    <xf numFmtId="165" fontId="8" fillId="32" borderId="0" xfId="0" applyNumberFormat="1" applyFont="1" applyFill="1"/>
    <xf numFmtId="165" fontId="8" fillId="32" borderId="11" xfId="0" applyNumberFormat="1" applyFont="1" applyFill="1" applyBorder="1"/>
    <xf numFmtId="0" fontId="40" fillId="0" borderId="0" xfId="0" applyFont="1" applyAlignment="1">
      <alignment horizontal="left" vertical="top" wrapText="1"/>
    </xf>
    <xf numFmtId="165" fontId="18" fillId="33" borderId="16" xfId="0" applyNumberFormat="1" applyFont="1" applyFill="1" applyBorder="1" applyAlignment="1">
      <alignment horizontal="center" vertical="center"/>
    </xf>
    <xf numFmtId="165" fontId="8" fillId="33" borderId="17" xfId="0" applyNumberFormat="1" applyFont="1" applyFill="1" applyBorder="1"/>
    <xf numFmtId="165" fontId="8" fillId="33" borderId="18" xfId="0" applyNumberFormat="1" applyFont="1" applyFill="1" applyBorder="1"/>
    <xf numFmtId="165" fontId="18" fillId="27" borderId="10" xfId="0" applyNumberFormat="1" applyFont="1" applyFill="1" applyBorder="1" applyAlignment="1">
      <alignment horizontal="center" vertical="center"/>
    </xf>
    <xf numFmtId="165" fontId="18" fillId="27" borderId="0" xfId="0" applyNumberFormat="1" applyFont="1" applyFill="1" applyAlignment="1">
      <alignment horizontal="center" vertical="center"/>
    </xf>
    <xf numFmtId="165" fontId="18" fillId="27" borderId="11" xfId="0" applyNumberFormat="1" applyFont="1" applyFill="1" applyBorder="1" applyAlignment="1">
      <alignment horizontal="center" vertical="center"/>
    </xf>
    <xf numFmtId="165" fontId="18" fillId="31" borderId="16" xfId="0" applyNumberFormat="1" applyFont="1" applyFill="1" applyBorder="1" applyAlignment="1">
      <alignment horizontal="center" vertical="center"/>
    </xf>
    <xf numFmtId="165" fontId="8" fillId="31" borderId="17" xfId="0" applyNumberFormat="1" applyFont="1" applyFill="1" applyBorder="1"/>
    <xf numFmtId="165" fontId="8" fillId="31" borderId="18" xfId="0" applyNumberFormat="1" applyFont="1" applyFill="1" applyBorder="1"/>
    <xf numFmtId="0" fontId="44" fillId="24" borderId="0" xfId="0" applyFont="1" applyFill="1" applyAlignment="1">
      <alignment horizontal="center" vertical="center"/>
    </xf>
    <xf numFmtId="0" fontId="45" fillId="20" borderId="0" xfId="0" applyFont="1" applyFill="1" applyAlignment="1">
      <alignment horizontal="center"/>
    </xf>
    <xf numFmtId="0" fontId="10" fillId="20" borderId="0" xfId="0" applyFont="1" applyFill="1" applyAlignment="1">
      <alignment horizontal="center"/>
    </xf>
    <xf numFmtId="165" fontId="18" fillId="22" borderId="10" xfId="0" applyNumberFormat="1" applyFont="1" applyFill="1" applyBorder="1" applyAlignment="1">
      <alignment horizontal="center" vertical="center"/>
    </xf>
    <xf numFmtId="165" fontId="18" fillId="22" borderId="0" xfId="0" applyNumberFormat="1" applyFont="1" applyFill="1" applyAlignment="1">
      <alignment horizontal="center" vertical="center"/>
    </xf>
    <xf numFmtId="165" fontId="18" fillId="22" borderId="11" xfId="0" applyNumberFormat="1" applyFont="1" applyFill="1" applyBorder="1" applyAlignment="1">
      <alignment horizontal="center" vertical="center"/>
    </xf>
    <xf numFmtId="165" fontId="18" fillId="29" borderId="10" xfId="0" applyNumberFormat="1" applyFont="1" applyFill="1" applyBorder="1" applyAlignment="1">
      <alignment horizontal="center" vertical="center"/>
    </xf>
    <xf numFmtId="165" fontId="8" fillId="29" borderId="0" xfId="0" applyNumberFormat="1" applyFont="1" applyFill="1"/>
    <xf numFmtId="165" fontId="8" fillId="29" borderId="11" xfId="0" applyNumberFormat="1" applyFont="1" applyFill="1" applyBorder="1"/>
    <xf numFmtId="0" fontId="8" fillId="37" borderId="0" xfId="0" applyFont="1" applyFill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  <mruColors>
      <color rgb="FFDC76D0"/>
      <color rgb="FF8D2383"/>
      <color rgb="FFF498FE"/>
      <color rgb="FF6A4661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66</xdr:row>
      <xdr:rowOff>0</xdr:rowOff>
    </xdr:from>
    <xdr:to>
      <xdr:col>18</xdr:col>
      <xdr:colOff>0</xdr:colOff>
      <xdr:row>67</xdr:row>
      <xdr:rowOff>0</xdr:rowOff>
    </xdr:to>
    <xdr:sp macro="" textlink="">
      <xdr:nvSpPr>
        <xdr:cNvPr id="1102" name="Oval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4933950" y="10115550"/>
          <a:ext cx="257175" cy="1714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0</xdr:colOff>
      <xdr:row>65</xdr:row>
      <xdr:rowOff>0</xdr:rowOff>
    </xdr:from>
    <xdr:to>
      <xdr:col>18</xdr:col>
      <xdr:colOff>0</xdr:colOff>
      <xdr:row>66</xdr:row>
      <xdr:rowOff>0</xdr:rowOff>
    </xdr:to>
    <xdr:sp macro="" textlink="">
      <xdr:nvSpPr>
        <xdr:cNvPr id="1121" name="AutoShape 97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 bwMode="auto">
        <a:xfrm>
          <a:off x="4933950" y="9953625"/>
          <a:ext cx="257175" cy="161925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0</xdr:row>
      <xdr:rowOff>9525</xdr:rowOff>
    </xdr:from>
    <xdr:to>
      <xdr:col>25</xdr:col>
      <xdr:colOff>0</xdr:colOff>
      <xdr:row>1</xdr:row>
      <xdr:rowOff>0</xdr:rowOff>
    </xdr:to>
    <xdr:pic>
      <xdr:nvPicPr>
        <xdr:cNvPr id="1126" name="Picture 102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525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76"/>
  <sheetViews>
    <sheetView showGridLines="0" tabSelected="1" topLeftCell="A11" workbookViewId="0">
      <selection activeCell="O28" sqref="O28"/>
    </sheetView>
  </sheetViews>
  <sheetFormatPr defaultRowHeight="12.5" x14ac:dyDescent="0.25"/>
  <cols>
    <col min="1" max="1" width="3.453125" customWidth="1"/>
    <col min="2" max="8" width="3.81640625" customWidth="1"/>
    <col min="9" max="9" width="2.7265625" customWidth="1"/>
    <col min="10" max="10" width="3.26953125" customWidth="1"/>
    <col min="11" max="15" width="5.7265625" customWidth="1"/>
    <col min="16" max="16" width="3" customWidth="1"/>
    <col min="17" max="17" width="2.7265625" customWidth="1"/>
    <col min="18" max="24" width="3.81640625" customWidth="1"/>
    <col min="25" max="25" width="2.81640625" customWidth="1"/>
    <col min="26" max="26" width="4.1796875" customWidth="1"/>
    <col min="27" max="27" width="49.453125" style="23" customWidth="1"/>
  </cols>
  <sheetData>
    <row r="1" spans="1:27" ht="18" customHeight="1" x14ac:dyDescent="0.25">
      <c r="A1" s="3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AA1" s="40"/>
    </row>
    <row r="2" spans="1:27" x14ac:dyDescent="0.25">
      <c r="A2" s="96" t="s">
        <v>23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22" t="s">
        <v>25</v>
      </c>
      <c r="AA2" s="41" t="s">
        <v>8</v>
      </c>
    </row>
    <row r="3" spans="1:27" x14ac:dyDescent="0.25">
      <c r="A3" s="6"/>
      <c r="B3" s="5"/>
      <c r="C3" s="5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6"/>
      <c r="V3" s="10"/>
      <c r="W3" s="10"/>
      <c r="X3" s="10"/>
      <c r="Y3" s="27"/>
      <c r="AA3" s="40"/>
    </row>
    <row r="4" spans="1:27" x14ac:dyDescent="0.25">
      <c r="A4" s="7"/>
      <c r="B4" s="10"/>
      <c r="C4" s="24" t="s">
        <v>6</v>
      </c>
      <c r="D4" s="97">
        <v>2026</v>
      </c>
      <c r="E4" s="98"/>
      <c r="F4" s="7"/>
      <c r="G4" s="7"/>
      <c r="H4" s="7"/>
      <c r="I4" s="7"/>
      <c r="J4" s="7"/>
      <c r="K4" s="25" t="s">
        <v>9</v>
      </c>
      <c r="L4" s="45">
        <v>9</v>
      </c>
      <c r="M4" s="7"/>
      <c r="N4" s="7"/>
      <c r="O4" s="7"/>
      <c r="P4" s="7"/>
      <c r="Q4" s="7"/>
      <c r="R4" s="7"/>
      <c r="S4" s="25" t="s">
        <v>10</v>
      </c>
      <c r="T4" s="8">
        <v>1</v>
      </c>
      <c r="U4" s="1" t="s">
        <v>11</v>
      </c>
      <c r="V4" s="10"/>
      <c r="W4" s="10"/>
      <c r="X4" s="10"/>
      <c r="Y4" s="27"/>
      <c r="AA4" s="41" t="s">
        <v>12</v>
      </c>
    </row>
    <row r="5" spans="1:27" ht="12.75" customHeight="1" x14ac:dyDescent="0.3">
      <c r="A5" s="6"/>
      <c r="B5" s="5"/>
      <c r="C5" s="5"/>
      <c r="D5" s="6"/>
      <c r="E5" s="6"/>
      <c r="F5" s="7"/>
      <c r="G5" s="7"/>
      <c r="H5" s="7"/>
      <c r="I5" s="28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6"/>
      <c r="V5" s="10"/>
      <c r="W5" s="10"/>
      <c r="X5" s="10"/>
      <c r="Y5" s="27"/>
      <c r="AA5" s="99" t="s">
        <v>13</v>
      </c>
    </row>
    <row r="6" spans="1:2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AA6" s="99"/>
    </row>
    <row r="7" spans="1:27" ht="18" x14ac:dyDescent="0.25">
      <c r="A7" s="3"/>
      <c r="B7" s="122" t="s">
        <v>45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AA7" s="42"/>
    </row>
    <row r="8" spans="1:27" s="2" customFormat="1" ht="12" customHeight="1" x14ac:dyDescent="0.3">
      <c r="B8" s="113">
        <f>DATE(year,month,1)</f>
        <v>46266</v>
      </c>
      <c r="C8" s="114"/>
      <c r="D8" s="114"/>
      <c r="E8" s="114"/>
      <c r="F8" s="114"/>
      <c r="G8" s="114"/>
      <c r="H8" s="115"/>
      <c r="I8" s="13"/>
      <c r="J8" s="123" t="s">
        <v>26</v>
      </c>
      <c r="K8" s="123"/>
      <c r="L8" s="123"/>
      <c r="M8" s="123"/>
      <c r="N8" s="123"/>
      <c r="O8" s="123"/>
      <c r="P8" s="123"/>
      <c r="Q8" s="13"/>
      <c r="R8" s="119">
        <f>DATE(YEAR(B45+35),MONTH(B45+35),1)</f>
        <v>46419</v>
      </c>
      <c r="S8" s="120"/>
      <c r="T8" s="120"/>
      <c r="U8" s="120"/>
      <c r="V8" s="120"/>
      <c r="W8" s="120"/>
      <c r="X8" s="121"/>
      <c r="AA8" s="112" t="s">
        <v>24</v>
      </c>
    </row>
    <row r="9" spans="1:27" s="2" customFormat="1" ht="11.5" x14ac:dyDescent="0.25">
      <c r="B9" s="11" t="str">
        <f>CHOOSE(1+MOD(startday+1-2,7),"S","M","T","W","T","F","S")</f>
        <v>S</v>
      </c>
      <c r="C9" s="30" t="str">
        <f>CHOOSE(1+MOD(startday+2-2,7),"S","M","T","W","T","F","S")</f>
        <v>M</v>
      </c>
      <c r="D9" s="30" t="str">
        <f>CHOOSE(1+MOD(startday+3-2,7),"S","M","T","W","T","F","S")</f>
        <v>T</v>
      </c>
      <c r="E9" s="30" t="str">
        <f>CHOOSE(1+MOD(startday+4-2,7),"S","M","T","W","T","F","S")</f>
        <v>W</v>
      </c>
      <c r="F9" s="30" t="str">
        <f>CHOOSE(1+MOD(startday+5-2,7),"S","M","T","W","T","F","S")</f>
        <v>T</v>
      </c>
      <c r="G9" s="30" t="str">
        <f>CHOOSE(1+MOD(startday+6-2,7),"S","M","T","W","T","F","S")</f>
        <v>F</v>
      </c>
      <c r="H9" s="12" t="str">
        <f>CHOOSE(1+MOD(startday+7-2,7),"S","M","T","W","T","F","S")</f>
        <v>S</v>
      </c>
      <c r="J9" s="124" t="s">
        <v>36</v>
      </c>
      <c r="K9" s="124"/>
      <c r="L9" s="124"/>
      <c r="M9" s="124"/>
      <c r="N9" s="124"/>
      <c r="O9" s="124"/>
      <c r="P9" s="124"/>
      <c r="R9" s="11" t="str">
        <f>CHOOSE(1+MOD(startday+1-2,7),"S","M","T","W","T","F","S")</f>
        <v>S</v>
      </c>
      <c r="S9" s="30" t="str">
        <f>CHOOSE(1+MOD(startday+2-2,7),"S","M","T","W","T","F","S")</f>
        <v>M</v>
      </c>
      <c r="T9" s="30" t="str">
        <f>CHOOSE(1+MOD(startday+3-2,7),"S","M","T","W","T","F","S")</f>
        <v>T</v>
      </c>
      <c r="U9" s="30" t="str">
        <f>CHOOSE(1+MOD(startday+4-2,7),"S","M","T","W","T","F","S")</f>
        <v>W</v>
      </c>
      <c r="V9" s="30" t="str">
        <f>CHOOSE(1+MOD(startday+5-2,7),"S","M","T","W","T","F","S")</f>
        <v>T</v>
      </c>
      <c r="W9" s="30" t="str">
        <f>CHOOSE(1+MOD(startday+6-2,7),"S","M","T","W","T","F","S")</f>
        <v>F</v>
      </c>
      <c r="X9" s="12" t="str">
        <f>CHOOSE(1+MOD(startday+7-2,7),"S","M","T","W","T","F","S")</f>
        <v>S</v>
      </c>
      <c r="AA9" s="112"/>
    </row>
    <row r="10" spans="1:27" s="2" customFormat="1" ht="11.5" x14ac:dyDescent="0.25">
      <c r="B10" s="17" t="str">
        <f>IF(WEEKDAY(B8,1)=startday,B8,"")</f>
        <v/>
      </c>
      <c r="C10" s="15" t="str">
        <f>IF(B10="",IF(WEEKDAY(B8,1)=MOD(startday,7)+1,B8,""),B10+1)</f>
        <v/>
      </c>
      <c r="D10" s="15">
        <f>IF(C10="",IF(WEEKDAY(B8,1)=MOD(startday+1,7)+1,B8,""),C10+1)</f>
        <v>46266</v>
      </c>
      <c r="E10" s="15">
        <f>IF(D10="",IF(WEEKDAY(B8,1)=MOD(startday+2,7)+1,B8,""),D10+1)</f>
        <v>46267</v>
      </c>
      <c r="F10" s="66">
        <f>IF(E10="",IF(WEEKDAY(B8,1)=MOD(startday+3,7)+1,B8,""),E10+1)</f>
        <v>46268</v>
      </c>
      <c r="G10" s="15">
        <f>IF(F10="",IF(WEEKDAY(B8,1)=MOD(startday+4,7)+1,B8,""),F10+1)</f>
        <v>46269</v>
      </c>
      <c r="H10" s="18">
        <f>IF(G10="",IF(WEEKDAY(B8,1)=MOD(startday+5,7)+1,B8,""),G10+1)</f>
        <v>46270</v>
      </c>
      <c r="J10" s="124" t="s">
        <v>27</v>
      </c>
      <c r="K10" s="124"/>
      <c r="L10" s="124"/>
      <c r="M10" s="124"/>
      <c r="N10" s="124"/>
      <c r="O10" s="124"/>
      <c r="P10" s="124"/>
      <c r="R10" s="17" t="str">
        <f>IF(WEEKDAY(R8,1)=startday,R8,"")</f>
        <v/>
      </c>
      <c r="S10" s="15">
        <f>IF(R10="",IF(WEEKDAY(R8,1)=MOD(startday,7)+1,R8,""),R10+1)</f>
        <v>46419</v>
      </c>
      <c r="T10" s="15">
        <f>IF(S10="",IF(WEEKDAY(R8,1)=MOD(startday+1,7)+1,R8,""),S10+1)</f>
        <v>46420</v>
      </c>
      <c r="U10" s="15">
        <f>IF(T10="",IF(WEEKDAY(R8,1)=MOD(startday+2,7)+1,R8,""),T10+1)</f>
        <v>46421</v>
      </c>
      <c r="V10" s="15">
        <f>IF(U10="",IF(WEEKDAY(R8,1)=MOD(startday+3,7)+1,R8,""),U10+1)</f>
        <v>46422</v>
      </c>
      <c r="W10" s="15">
        <f>IF(V10="",IF(WEEKDAY(R8,1)=MOD(startday+4,7)+1,R8,""),V10+1)</f>
        <v>46423</v>
      </c>
      <c r="X10" s="18">
        <f>IF(W10="",IF(WEEKDAY(R8,1)=MOD(startday+5,7)+1,R8,""),W10+1)</f>
        <v>46424</v>
      </c>
      <c r="AA10" s="112"/>
    </row>
    <row r="11" spans="1:27" s="2" customFormat="1" ht="11.5" x14ac:dyDescent="0.25">
      <c r="B11" s="17">
        <f>IF(H10="","",IF(MONTH(H10+1)&lt;&gt;MONTH(H10),"",H10+1))</f>
        <v>46271</v>
      </c>
      <c r="C11" s="82">
        <f>IF(B11="","",IF(MONTH(B11+1)&lt;&gt;MONTH(B11),"",B11+1))</f>
        <v>46272</v>
      </c>
      <c r="D11" s="66">
        <f t="shared" ref="D11:H11" si="0">IF(C11="","",IF(MONTH(C11+1)&lt;&gt;MONTH(C11),"",C11+1))</f>
        <v>46273</v>
      </c>
      <c r="E11" s="15">
        <f>IF(D11="","",IF(MONTH(D11+1)&lt;&gt;MONTH(D11),"",D11+1))</f>
        <v>46274</v>
      </c>
      <c r="F11" s="15">
        <f t="shared" si="0"/>
        <v>46275</v>
      </c>
      <c r="G11" s="15">
        <f t="shared" si="0"/>
        <v>46276</v>
      </c>
      <c r="H11" s="18">
        <f t="shared" si="0"/>
        <v>46277</v>
      </c>
      <c r="J11" s="124" t="s">
        <v>28</v>
      </c>
      <c r="K11" s="124"/>
      <c r="L11" s="124"/>
      <c r="M11" s="124"/>
      <c r="N11" s="124"/>
      <c r="O11" s="124"/>
      <c r="P11" s="124"/>
      <c r="R11" s="17">
        <f>IF(X10="","",IF(MONTH(X10+1)&lt;&gt;MONTH(X10),"",X10+1))</f>
        <v>46425</v>
      </c>
      <c r="S11" s="15">
        <f>IF(R11="","",IF(MONTH(R11+1)&lt;&gt;MONTH(R11),"",R11+1))</f>
        <v>46426</v>
      </c>
      <c r="T11" s="15">
        <f t="shared" ref="T11:T15" si="1">IF(S11="","",IF(MONTH(S11+1)&lt;&gt;MONTH(S11),"",S11+1))</f>
        <v>46427</v>
      </c>
      <c r="U11" s="15">
        <f>IF(T11="","",IF(MONTH(T11+1)&lt;&gt;MONTH(T11),"",T11+1))</f>
        <v>46428</v>
      </c>
      <c r="V11" s="15">
        <f t="shared" ref="V11:V15" si="2">IF(U11="","",IF(MONTH(U11+1)&lt;&gt;MONTH(U11),"",U11+1))</f>
        <v>46429</v>
      </c>
      <c r="W11" s="15">
        <f t="shared" ref="W11:W15" si="3">IF(V11="","",IF(MONTH(V11+1)&lt;&gt;MONTH(V11),"",V11+1))</f>
        <v>46430</v>
      </c>
      <c r="X11" s="18">
        <f t="shared" ref="X11:X15" si="4">IF(W11="","",IF(MONTH(W11+1)&lt;&gt;MONTH(W11),"",W11+1))</f>
        <v>46431</v>
      </c>
      <c r="AA11" s="112"/>
    </row>
    <row r="12" spans="1:27" s="2" customFormat="1" ht="11.5" x14ac:dyDescent="0.25">
      <c r="B12" s="17">
        <f t="shared" ref="B12:B15" si="5">IF(H11="","",IF(MONTH(H11+1)&lt;&gt;MONTH(H11),"",H11+1))</f>
        <v>46278</v>
      </c>
      <c r="C12" s="15">
        <f t="shared" ref="C12:H15" si="6">IF(B12="","",IF(MONTH(B12+1)&lt;&gt;MONTH(B12),"",B12+1))</f>
        <v>46279</v>
      </c>
      <c r="D12" s="15">
        <f t="shared" si="6"/>
        <v>46280</v>
      </c>
      <c r="E12" s="15">
        <f t="shared" si="6"/>
        <v>46281</v>
      </c>
      <c r="F12" s="15">
        <f t="shared" si="6"/>
        <v>46282</v>
      </c>
      <c r="G12" s="15">
        <f t="shared" si="6"/>
        <v>46283</v>
      </c>
      <c r="H12" s="18">
        <f t="shared" si="6"/>
        <v>46284</v>
      </c>
      <c r="J12" s="124" t="s">
        <v>29</v>
      </c>
      <c r="K12" s="124"/>
      <c r="L12" s="124"/>
      <c r="M12" s="124"/>
      <c r="N12" s="124"/>
      <c r="O12" s="124"/>
      <c r="P12" s="124"/>
      <c r="R12" s="17">
        <f t="shared" ref="R12:R15" si="7">IF(X11="","",IF(MONTH(X11+1)&lt;&gt;MONTH(X11),"",X11+1))</f>
        <v>46432</v>
      </c>
      <c r="S12" s="15">
        <f t="shared" ref="S12:S15" si="8">IF(R12="","",IF(MONTH(R12+1)&lt;&gt;MONTH(R12),"",R12+1))</f>
        <v>46433</v>
      </c>
      <c r="T12" s="15">
        <f t="shared" si="1"/>
        <v>46434</v>
      </c>
      <c r="U12" s="15">
        <f t="shared" ref="U12:U15" si="9">IF(T12="","",IF(MONTH(T12+1)&lt;&gt;MONTH(T12),"",T12+1))</f>
        <v>46435</v>
      </c>
      <c r="V12" s="15">
        <f t="shared" si="2"/>
        <v>46436</v>
      </c>
      <c r="W12" s="15">
        <f t="shared" si="3"/>
        <v>46437</v>
      </c>
      <c r="X12" s="18">
        <f t="shared" si="4"/>
        <v>46438</v>
      </c>
      <c r="AA12" s="112"/>
    </row>
    <row r="13" spans="1:27" s="2" customFormat="1" ht="11.5" x14ac:dyDescent="0.25">
      <c r="B13" s="17">
        <f t="shared" si="5"/>
        <v>46285</v>
      </c>
      <c r="C13" s="15">
        <f t="shared" si="6"/>
        <v>46286</v>
      </c>
      <c r="D13" s="15">
        <f t="shared" si="6"/>
        <v>46287</v>
      </c>
      <c r="E13" s="15">
        <f t="shared" si="6"/>
        <v>46288</v>
      </c>
      <c r="F13" s="15">
        <f t="shared" si="6"/>
        <v>46289</v>
      </c>
      <c r="G13" s="15">
        <f t="shared" si="6"/>
        <v>46290</v>
      </c>
      <c r="H13" s="18">
        <f t="shared" si="6"/>
        <v>46291</v>
      </c>
      <c r="J13" s="16"/>
      <c r="K13" s="16"/>
      <c r="L13" s="16"/>
      <c r="M13" s="16"/>
      <c r="N13" s="16"/>
      <c r="O13" s="16"/>
      <c r="P13" s="16"/>
      <c r="R13" s="17">
        <f t="shared" si="7"/>
        <v>46439</v>
      </c>
      <c r="S13" s="15">
        <f t="shared" si="8"/>
        <v>46440</v>
      </c>
      <c r="T13" s="15">
        <f t="shared" si="1"/>
        <v>46441</v>
      </c>
      <c r="U13" s="15">
        <f t="shared" si="9"/>
        <v>46442</v>
      </c>
      <c r="V13" s="15">
        <f t="shared" si="2"/>
        <v>46443</v>
      </c>
      <c r="W13" s="15">
        <f t="shared" si="3"/>
        <v>46444</v>
      </c>
      <c r="X13" s="18">
        <f t="shared" si="4"/>
        <v>46445</v>
      </c>
      <c r="AA13" s="112" t="s">
        <v>17</v>
      </c>
    </row>
    <row r="14" spans="1:27" s="2" customFormat="1" ht="11.5" x14ac:dyDescent="0.25">
      <c r="B14" s="17">
        <f t="shared" si="5"/>
        <v>46292</v>
      </c>
      <c r="C14" s="15">
        <f t="shared" si="6"/>
        <v>46293</v>
      </c>
      <c r="D14" s="15">
        <f t="shared" si="6"/>
        <v>46294</v>
      </c>
      <c r="E14" s="15">
        <f t="shared" si="6"/>
        <v>46295</v>
      </c>
      <c r="F14" s="15" t="str">
        <f t="shared" si="6"/>
        <v/>
      </c>
      <c r="G14" s="15" t="str">
        <f t="shared" si="6"/>
        <v/>
      </c>
      <c r="H14" s="18" t="str">
        <f t="shared" si="6"/>
        <v/>
      </c>
      <c r="J14" s="74" t="s">
        <v>70</v>
      </c>
      <c r="K14" s="73"/>
      <c r="L14" s="73"/>
      <c r="M14" s="73"/>
      <c r="N14" s="73" t="s">
        <v>88</v>
      </c>
      <c r="O14" s="73"/>
      <c r="P14" s="73"/>
      <c r="R14" s="17">
        <f t="shared" si="7"/>
        <v>46446</v>
      </c>
      <c r="S14" s="15" t="str">
        <f t="shared" si="8"/>
        <v/>
      </c>
      <c r="T14" s="15" t="str">
        <f t="shared" si="1"/>
        <v/>
      </c>
      <c r="U14" s="15" t="str">
        <f t="shared" si="9"/>
        <v/>
      </c>
      <c r="V14" s="15" t="str">
        <f t="shared" si="2"/>
        <v/>
      </c>
      <c r="W14" s="15" t="str">
        <f t="shared" si="3"/>
        <v/>
      </c>
      <c r="X14" s="18" t="str">
        <f t="shared" si="4"/>
        <v/>
      </c>
      <c r="AA14" s="99"/>
    </row>
    <row r="15" spans="1:27" s="2" customFormat="1" ht="11.5" x14ac:dyDescent="0.25">
      <c r="B15" s="17" t="str">
        <f t="shared" si="5"/>
        <v/>
      </c>
      <c r="C15" s="15" t="str">
        <f t="shared" si="6"/>
        <v/>
      </c>
      <c r="D15" s="15" t="str">
        <f t="shared" si="6"/>
        <v/>
      </c>
      <c r="E15" s="15" t="str">
        <f t="shared" si="6"/>
        <v/>
      </c>
      <c r="F15" s="15" t="str">
        <f t="shared" si="6"/>
        <v/>
      </c>
      <c r="G15" s="15" t="str">
        <f t="shared" si="6"/>
        <v/>
      </c>
      <c r="H15" s="18" t="str">
        <f t="shared" si="6"/>
        <v/>
      </c>
      <c r="J15" s="68" t="s">
        <v>46</v>
      </c>
      <c r="K15" s="33"/>
      <c r="L15" s="33"/>
      <c r="M15" s="33" t="s">
        <v>77</v>
      </c>
      <c r="N15" s="33"/>
      <c r="O15" s="33"/>
      <c r="P15" s="34"/>
      <c r="R15" s="17" t="str">
        <f t="shared" si="7"/>
        <v/>
      </c>
      <c r="S15" s="15" t="str">
        <f t="shared" si="8"/>
        <v/>
      </c>
      <c r="T15" s="15" t="str">
        <f t="shared" si="1"/>
        <v/>
      </c>
      <c r="U15" s="15" t="str">
        <f t="shared" si="9"/>
        <v/>
      </c>
      <c r="V15" s="15" t="str">
        <f t="shared" si="2"/>
        <v/>
      </c>
      <c r="W15" s="15" t="str">
        <f t="shared" si="3"/>
        <v/>
      </c>
      <c r="X15" s="18" t="str">
        <f t="shared" si="4"/>
        <v/>
      </c>
      <c r="AA15" s="99"/>
    </row>
    <row r="16" spans="1:27" s="2" customFormat="1" ht="11.5" x14ac:dyDescent="0.25">
      <c r="B16" s="100">
        <f>DATE(YEAR(B8+35),MONTH(B8+35),1)</f>
        <v>46296</v>
      </c>
      <c r="C16" s="101"/>
      <c r="D16" s="101"/>
      <c r="E16" s="101"/>
      <c r="F16" s="101"/>
      <c r="G16" s="101"/>
      <c r="H16" s="102"/>
      <c r="I16" s="13"/>
      <c r="J16" s="68" t="s">
        <v>46</v>
      </c>
      <c r="K16" s="55"/>
      <c r="L16" s="55"/>
      <c r="M16" s="55"/>
      <c r="N16" s="55"/>
      <c r="O16" s="55"/>
      <c r="P16" s="56" t="s">
        <v>33</v>
      </c>
      <c r="Q16" s="13"/>
      <c r="R16" s="103">
        <f>DATE(YEAR(R8+35),MONTH(R8+35),1)</f>
        <v>46447</v>
      </c>
      <c r="S16" s="104"/>
      <c r="T16" s="104"/>
      <c r="U16" s="104"/>
      <c r="V16" s="104"/>
      <c r="W16" s="104"/>
      <c r="X16" s="105"/>
      <c r="AA16" s="99"/>
    </row>
    <row r="17" spans="2:27" s="2" customFormat="1" ht="11.5" x14ac:dyDescent="0.25">
      <c r="B17" s="11" t="str">
        <f>CHOOSE(1+MOD(startday+1-2,7),"S","M","T","W","T","F","S")</f>
        <v>S</v>
      </c>
      <c r="C17" s="30" t="str">
        <f>CHOOSE(1+MOD(startday+2-2,7),"S","M","T","W","T","F","S")</f>
        <v>M</v>
      </c>
      <c r="D17" s="30" t="str">
        <f>CHOOSE(1+MOD(startday+3-2,7),"S","M","T","W","T","F","S")</f>
        <v>T</v>
      </c>
      <c r="E17" s="30" t="str">
        <f>CHOOSE(1+MOD(startday+4-2,7),"S","M","T","W","T","F","S")</f>
        <v>W</v>
      </c>
      <c r="F17" s="30" t="str">
        <f>CHOOSE(1+MOD(startday+5-2,7),"S","M","T","W","T","F","S")</f>
        <v>T</v>
      </c>
      <c r="G17" s="30" t="str">
        <f>CHOOSE(1+MOD(startday+6-2,7),"S","M","T","W","T","F","S")</f>
        <v>F</v>
      </c>
      <c r="H17" s="12" t="str">
        <f>CHOOSE(1+MOD(startday+7-2,7),"S","M","T","W","T","F","S")</f>
        <v>S</v>
      </c>
      <c r="J17" s="68" t="s">
        <v>47</v>
      </c>
      <c r="K17" s="60"/>
      <c r="L17" s="60"/>
      <c r="M17" s="60"/>
      <c r="N17" s="60"/>
      <c r="O17" s="60"/>
      <c r="P17" s="61" t="s">
        <v>3</v>
      </c>
      <c r="R17" s="11" t="str">
        <f>CHOOSE(1+MOD(startday+1-2,7),"S","M","T","W","T","F","S")</f>
        <v>S</v>
      </c>
      <c r="S17" s="30" t="str">
        <f>CHOOSE(1+MOD(startday+2-2,7),"S","M","T","W","T","F","S")</f>
        <v>M</v>
      </c>
      <c r="T17" s="30" t="str">
        <f>CHOOSE(1+MOD(startday+3-2,7),"S","M","T","W","T","F","S")</f>
        <v>T</v>
      </c>
      <c r="U17" s="30" t="str">
        <f>CHOOSE(1+MOD(startday+4-2,7),"S","M","T","W","T","F","S")</f>
        <v>W</v>
      </c>
      <c r="V17" s="30" t="str">
        <f>CHOOSE(1+MOD(startday+5-2,7),"S","M","T","W","T","F","S")</f>
        <v>T</v>
      </c>
      <c r="W17" s="30" t="str">
        <f>CHOOSE(1+MOD(startday+6-2,7),"S","M","T","W","T","F","S")</f>
        <v>F</v>
      </c>
      <c r="X17" s="12" t="str">
        <f>CHOOSE(1+MOD(startday+7-2,7),"S","M","T","W","T","F","S")</f>
        <v>S</v>
      </c>
      <c r="AA17" s="40"/>
    </row>
    <row r="18" spans="2:27" s="2" customFormat="1" ht="11.5" x14ac:dyDescent="0.25">
      <c r="B18" s="17" t="str">
        <f>IF(WEEKDAY(B16,1)=startday,B16,"")</f>
        <v/>
      </c>
      <c r="C18" s="15" t="str">
        <f>IF(B18="",IF(WEEKDAY(B16,1)=MOD(startday,7)+1,B16,""),B18+1)</f>
        <v/>
      </c>
      <c r="D18" s="15" t="str">
        <f>IF(C18="",IF(WEEKDAY(B16,1)=MOD(startday+1,7)+1,B16,""),C18+1)</f>
        <v/>
      </c>
      <c r="E18" s="15" t="str">
        <f>IF(D18="",IF(WEEKDAY(B16,1)=MOD(startday+2,7)+1,B16,""),D18+1)</f>
        <v/>
      </c>
      <c r="F18" s="15">
        <f>IF(E18="",IF(WEEKDAY(B16,1)=MOD(startday+3,7)+1,B16,""),E18+1)</f>
        <v>46296</v>
      </c>
      <c r="G18" s="15">
        <f>IF(F18="",IF(WEEKDAY(B16,1)=MOD(startday+4,7)+1,B16,""),F18+1)</f>
        <v>46297</v>
      </c>
      <c r="H18" s="18">
        <f>IF(G18="",IF(WEEKDAY(B16,1)=MOD(startday+5,7)+1,B16,""),G18+1)</f>
        <v>46298</v>
      </c>
      <c r="J18" s="68" t="s">
        <v>48</v>
      </c>
      <c r="K18" s="36"/>
      <c r="L18" s="36"/>
      <c r="M18" s="36"/>
      <c r="N18" s="36"/>
      <c r="O18" s="36"/>
      <c r="P18" s="37" t="s">
        <v>7</v>
      </c>
      <c r="R18" s="17" t="str">
        <f>IF(WEEKDAY(R16,1)=startday,R16,"")</f>
        <v/>
      </c>
      <c r="S18" s="15">
        <f>IF(R18="",IF(WEEKDAY(R16,1)=MOD(startday,7)+1,R16,""),R18+1)</f>
        <v>46447</v>
      </c>
      <c r="T18" s="15">
        <f>IF(S18="",IF(WEEKDAY(R16,1)=MOD(startday+1,7)+1,R16,""),S18+1)</f>
        <v>46448</v>
      </c>
      <c r="U18" s="15">
        <f>IF(T18="",IF(WEEKDAY(R16,1)=MOD(startday+2,7)+1,R16,""),T18+1)</f>
        <v>46449</v>
      </c>
      <c r="V18" s="15">
        <f>IF(U18="",IF(WEEKDAY(R16,1)=MOD(startday+3,7)+1,R16,""),U18+1)</f>
        <v>46450</v>
      </c>
      <c r="W18" s="15">
        <f>IF(V18="",IF(WEEKDAY(R16,1)=MOD(startday+4,7)+1,R16,""),V18+1)</f>
        <v>46451</v>
      </c>
      <c r="X18" s="18">
        <f>IF(W18="",IF(WEEKDAY(R16,1)=MOD(startday+5,7)+1,R16,""),W18+1)</f>
        <v>46452</v>
      </c>
      <c r="AA18" s="40"/>
    </row>
    <row r="19" spans="2:27" s="2" customFormat="1" ht="11.5" x14ac:dyDescent="0.25">
      <c r="B19" s="17">
        <f>IF(H18="","",IF(MONTH(H18+1)&lt;&gt;MONTH(H18),"",H18+1))</f>
        <v>46299</v>
      </c>
      <c r="C19" s="15">
        <f>IF(B19="","",IF(MONTH(B19+1)&lt;&gt;MONTH(B19),"",B19+1))</f>
        <v>46300</v>
      </c>
      <c r="D19" s="15">
        <f t="shared" ref="D19:D24" si="10">IF(C19="","",IF(MONTH(C19+1)&lt;&gt;MONTH(C19),"",C19+1))</f>
        <v>46301</v>
      </c>
      <c r="E19" s="15">
        <f>IF(D19="","",IF(MONTH(D19+1)&lt;&gt;MONTH(D19),"",D19+1))</f>
        <v>46302</v>
      </c>
      <c r="F19" s="15">
        <f t="shared" ref="F19:F24" si="11">IF(E19="","",IF(MONTH(E19+1)&lt;&gt;MONTH(E19),"",E19+1))</f>
        <v>46303</v>
      </c>
      <c r="G19" s="15">
        <f t="shared" ref="G19:G24" si="12">IF(F19="","",IF(MONTH(F19+1)&lt;&gt;MONTH(F19),"",F19+1))</f>
        <v>46304</v>
      </c>
      <c r="H19" s="18">
        <f t="shared" ref="H19:H24" si="13">IF(G19="","",IF(MONTH(G19+1)&lt;&gt;MONTH(G19),"",G19+1))</f>
        <v>46305</v>
      </c>
      <c r="J19" s="68" t="s">
        <v>55</v>
      </c>
      <c r="K19" s="58"/>
      <c r="L19" s="58"/>
      <c r="M19" s="58"/>
      <c r="N19" s="58"/>
      <c r="O19" s="58"/>
      <c r="P19" s="59" t="s">
        <v>41</v>
      </c>
      <c r="Q19" s="62"/>
      <c r="R19" s="17">
        <f>IF(X18="","",IF(MONTH(X18+1)&lt;&gt;MONTH(X18),"",X18+1))</f>
        <v>46453</v>
      </c>
      <c r="S19" s="15">
        <f>IF(R19="","",IF(MONTH(R19+1)&lt;&gt;MONTH(R19),"",R19+1))</f>
        <v>46454</v>
      </c>
      <c r="T19" s="15">
        <f t="shared" ref="T19:T24" si="14">IF(S19="","",IF(MONTH(S19+1)&lt;&gt;MONTH(S19),"",S19+1))</f>
        <v>46455</v>
      </c>
      <c r="U19" s="15">
        <f>IF(T19="","",IF(MONTH(T19+1)&lt;&gt;MONTH(T19),"",T19+1))</f>
        <v>46456</v>
      </c>
      <c r="V19" s="15">
        <f t="shared" ref="V19:V24" si="15">IF(U19="","",IF(MONTH(U19+1)&lt;&gt;MONTH(U19),"",U19+1))</f>
        <v>46457</v>
      </c>
      <c r="W19" s="15">
        <f t="shared" ref="W19:W24" si="16">IF(V19="","",IF(MONTH(V19+1)&lt;&gt;MONTH(V19),"",V19+1))</f>
        <v>46458</v>
      </c>
      <c r="X19" s="18">
        <f t="shared" ref="X19:X24" si="17">IF(W19="","",IF(MONTH(W19+1)&lt;&gt;MONTH(W19),"",W19+1))</f>
        <v>46459</v>
      </c>
      <c r="AA19" s="112" t="s">
        <v>18</v>
      </c>
    </row>
    <row r="20" spans="2:27" s="2" customFormat="1" ht="11.5" x14ac:dyDescent="0.25">
      <c r="B20" s="17"/>
      <c r="C20" s="15"/>
      <c r="D20" s="15"/>
      <c r="E20" s="15"/>
      <c r="F20" s="15"/>
      <c r="G20" s="15"/>
      <c r="H20" s="18"/>
      <c r="J20" s="68" t="s">
        <v>83</v>
      </c>
      <c r="K20" s="76"/>
      <c r="L20" s="76"/>
      <c r="M20" s="76"/>
      <c r="N20" s="76"/>
      <c r="O20" s="76" t="s">
        <v>78</v>
      </c>
      <c r="P20" s="75"/>
      <c r="Q20" s="62"/>
      <c r="R20" s="17"/>
      <c r="S20" s="15"/>
      <c r="T20" s="15"/>
      <c r="U20" s="15"/>
      <c r="V20" s="15"/>
      <c r="W20" s="15"/>
      <c r="X20" s="18"/>
      <c r="AA20" s="112"/>
    </row>
    <row r="21" spans="2:27" s="2" customFormat="1" ht="11.5" x14ac:dyDescent="0.25">
      <c r="B21" s="17">
        <f>IF(H19="","",IF(MONTH(H19+1)&lt;&gt;MONTH(H19),"",H19+1))</f>
        <v>46306</v>
      </c>
      <c r="C21" s="15">
        <f t="shared" ref="C21:C24" si="18">IF(B21="","",IF(MONTH(B21+1)&lt;&gt;MONTH(B21),"",B21+1))</f>
        <v>46307</v>
      </c>
      <c r="D21" s="15">
        <f t="shared" si="10"/>
        <v>46308</v>
      </c>
      <c r="E21" s="15">
        <f t="shared" ref="E21:E24" si="19">IF(D21="","",IF(MONTH(D21+1)&lt;&gt;MONTH(D21),"",D21+1))</f>
        <v>46309</v>
      </c>
      <c r="F21" s="15">
        <f t="shared" si="11"/>
        <v>46310</v>
      </c>
      <c r="G21" s="15">
        <f t="shared" si="12"/>
        <v>46311</v>
      </c>
      <c r="H21" s="18">
        <f t="shared" si="13"/>
        <v>46312</v>
      </c>
      <c r="J21" s="68" t="s">
        <v>56</v>
      </c>
      <c r="K21" s="76"/>
      <c r="L21" s="76"/>
      <c r="M21" s="76"/>
      <c r="N21" s="76"/>
      <c r="O21" s="76"/>
      <c r="P21" s="75" t="s">
        <v>39</v>
      </c>
      <c r="R21" s="17">
        <f>IF(X19="","",IF(MONTH(X19+1)&lt;&gt;MONTH(X19),"",X19+1))</f>
        <v>46460</v>
      </c>
      <c r="S21" s="66">
        <f t="shared" ref="S21:S24" si="20">IF(R21="","",IF(MONTH(R21+1)&lt;&gt;MONTH(R21),"",R21+1))</f>
        <v>46461</v>
      </c>
      <c r="T21" s="66">
        <f t="shared" si="14"/>
        <v>46462</v>
      </c>
      <c r="U21" s="66">
        <f t="shared" ref="U21:U24" si="21">IF(T21="","",IF(MONTH(T21+1)&lt;&gt;MONTH(T21),"",T21+1))</f>
        <v>46463</v>
      </c>
      <c r="V21" s="66">
        <f t="shared" si="15"/>
        <v>46464</v>
      </c>
      <c r="W21" s="66">
        <f t="shared" si="16"/>
        <v>46465</v>
      </c>
      <c r="X21" s="18">
        <f t="shared" si="17"/>
        <v>46466</v>
      </c>
      <c r="AA21" s="112"/>
    </row>
    <row r="22" spans="2:27" s="2" customFormat="1" ht="11.5" x14ac:dyDescent="0.25">
      <c r="B22" s="17">
        <f>IF(H21="","",IF(MONTH(H21+1)&lt;&gt;MONTH(H21),"",H21+1))</f>
        <v>46313</v>
      </c>
      <c r="C22" s="15">
        <f t="shared" si="18"/>
        <v>46314</v>
      </c>
      <c r="D22" s="15">
        <f t="shared" si="10"/>
        <v>46315</v>
      </c>
      <c r="E22" s="15">
        <f t="shared" si="19"/>
        <v>46316</v>
      </c>
      <c r="F22" s="15">
        <f t="shared" si="11"/>
        <v>46317</v>
      </c>
      <c r="G22" s="15">
        <f t="shared" si="12"/>
        <v>46318</v>
      </c>
      <c r="H22" s="18">
        <f t="shared" si="13"/>
        <v>46319</v>
      </c>
      <c r="J22" s="68" t="s">
        <v>49</v>
      </c>
      <c r="K22" s="85"/>
      <c r="L22" s="85"/>
      <c r="M22" s="85"/>
      <c r="N22" s="85"/>
      <c r="O22" s="85"/>
      <c r="P22" s="86" t="s">
        <v>52</v>
      </c>
      <c r="R22" s="17">
        <f>IF(X21="","",IF(MONTH(X21+1)&lt;&gt;MONTH(X21),"",X21+1))</f>
        <v>46467</v>
      </c>
      <c r="S22" s="67">
        <f>IF(R22="","",IF(MONTH(R22+S201)&lt;&gt;MONTH(R22),"",R22+1))</f>
        <v>46468</v>
      </c>
      <c r="T22" s="67">
        <f t="shared" si="14"/>
        <v>46469</v>
      </c>
      <c r="U22" s="67">
        <f t="shared" si="21"/>
        <v>46470</v>
      </c>
      <c r="V22" s="67">
        <f t="shared" si="15"/>
        <v>46471</v>
      </c>
      <c r="W22" s="67">
        <f t="shared" si="16"/>
        <v>46472</v>
      </c>
      <c r="X22" s="18">
        <f t="shared" si="17"/>
        <v>46473</v>
      </c>
      <c r="AA22" s="112"/>
    </row>
    <row r="23" spans="2:27" s="2" customFormat="1" ht="11.5" x14ac:dyDescent="0.25">
      <c r="B23" s="17">
        <f t="shared" ref="B23:B24" si="22">IF(H22="","",IF(MONTH(H22+1)&lt;&gt;MONTH(H22),"",H22+1))</f>
        <v>46320</v>
      </c>
      <c r="C23" s="15">
        <f t="shared" si="18"/>
        <v>46321</v>
      </c>
      <c r="D23" s="15">
        <f t="shared" si="10"/>
        <v>46322</v>
      </c>
      <c r="E23" s="15">
        <f t="shared" si="19"/>
        <v>46323</v>
      </c>
      <c r="F23" s="15">
        <f t="shared" si="11"/>
        <v>46324</v>
      </c>
      <c r="G23" s="15">
        <f t="shared" si="12"/>
        <v>46325</v>
      </c>
      <c r="H23" s="18">
        <f t="shared" si="13"/>
        <v>46326</v>
      </c>
      <c r="J23" s="68" t="s">
        <v>50</v>
      </c>
      <c r="K23" s="64"/>
      <c r="L23" s="64"/>
      <c r="M23" s="64"/>
      <c r="N23" s="64"/>
      <c r="O23" s="64"/>
      <c r="P23" s="65" t="s">
        <v>72</v>
      </c>
      <c r="R23" s="17">
        <f t="shared" ref="R23:R24" si="23">IF(X22="","",IF(MONTH(X22+1)&lt;&gt;MONTH(X22),"",X22+1))</f>
        <v>46474</v>
      </c>
      <c r="S23" s="15">
        <f t="shared" si="20"/>
        <v>46475</v>
      </c>
      <c r="T23" s="15">
        <f t="shared" si="14"/>
        <v>46476</v>
      </c>
      <c r="U23" s="15">
        <f t="shared" si="21"/>
        <v>46477</v>
      </c>
      <c r="V23" s="15" t="str">
        <f t="shared" si="15"/>
        <v/>
      </c>
      <c r="W23" s="15" t="str">
        <f t="shared" si="16"/>
        <v/>
      </c>
      <c r="X23" s="18" t="str">
        <f t="shared" si="17"/>
        <v/>
      </c>
      <c r="AA23" s="112" t="s">
        <v>19</v>
      </c>
    </row>
    <row r="24" spans="2:27" s="2" customFormat="1" ht="11.5" x14ac:dyDescent="0.25">
      <c r="B24" s="17" t="str">
        <f t="shared" si="22"/>
        <v/>
      </c>
      <c r="C24" s="15" t="str">
        <f t="shared" si="18"/>
        <v/>
      </c>
      <c r="D24" s="15" t="str">
        <f t="shared" si="10"/>
        <v/>
      </c>
      <c r="E24" s="15" t="str">
        <f t="shared" si="19"/>
        <v/>
      </c>
      <c r="F24" s="15" t="str">
        <f t="shared" si="11"/>
        <v/>
      </c>
      <c r="G24" s="15" t="str">
        <f t="shared" si="12"/>
        <v/>
      </c>
      <c r="H24" s="18" t="str">
        <f t="shared" si="13"/>
        <v/>
      </c>
      <c r="J24" s="68" t="s">
        <v>50</v>
      </c>
      <c r="K24" s="76"/>
      <c r="L24" s="76"/>
      <c r="M24" s="76"/>
      <c r="N24" s="76"/>
      <c r="O24" s="76"/>
      <c r="P24" s="75" t="s">
        <v>40</v>
      </c>
      <c r="R24" s="17" t="str">
        <f t="shared" si="23"/>
        <v/>
      </c>
      <c r="S24" s="15" t="str">
        <f t="shared" si="20"/>
        <v/>
      </c>
      <c r="T24" s="15" t="str">
        <f t="shared" si="14"/>
        <v/>
      </c>
      <c r="U24" s="15" t="str">
        <f t="shared" si="21"/>
        <v/>
      </c>
      <c r="V24" s="15" t="str">
        <f t="shared" si="15"/>
        <v/>
      </c>
      <c r="W24" s="15" t="str">
        <f t="shared" si="16"/>
        <v/>
      </c>
      <c r="X24" s="18" t="str">
        <f t="shared" si="17"/>
        <v/>
      </c>
      <c r="AA24" s="112"/>
    </row>
    <row r="25" spans="2:27" s="2" customFormat="1" ht="20.25" customHeight="1" x14ac:dyDescent="0.25">
      <c r="B25" s="106">
        <f>DATE(YEAR(B16+35),MONTH(B16+35),1)</f>
        <v>46327</v>
      </c>
      <c r="C25" s="107"/>
      <c r="D25" s="107"/>
      <c r="E25" s="107"/>
      <c r="F25" s="107"/>
      <c r="G25" s="107"/>
      <c r="H25" s="108"/>
      <c r="J25" s="68" t="s">
        <v>89</v>
      </c>
      <c r="K25" s="71"/>
      <c r="L25" s="71"/>
      <c r="M25" s="71"/>
      <c r="N25" s="71"/>
      <c r="O25" s="71"/>
      <c r="P25" s="72" t="s">
        <v>42</v>
      </c>
      <c r="R25" s="128">
        <f>DATE(YEAR(R16+35),MONTH(R16+35),1)</f>
        <v>46478</v>
      </c>
      <c r="S25" s="129"/>
      <c r="T25" s="129"/>
      <c r="U25" s="129"/>
      <c r="V25" s="129"/>
      <c r="W25" s="129"/>
      <c r="X25" s="130"/>
      <c r="AA25" s="112"/>
    </row>
    <row r="26" spans="2:27" s="2" customFormat="1" ht="12" customHeight="1" x14ac:dyDescent="0.25">
      <c r="B26" s="11" t="str">
        <f>CHOOSE(1+MOD(startday+1-2,7),"S","M","T","W","T","F","S")</f>
        <v>S</v>
      </c>
      <c r="C26" s="30" t="str">
        <f>CHOOSE(1+MOD(startday+2-2,7),"S","M","T","W","T","F","S")</f>
        <v>M</v>
      </c>
      <c r="D26" s="30" t="str">
        <f>CHOOSE(1+MOD(startday+3-2,7),"S","M","T","W","T","F","S")</f>
        <v>T</v>
      </c>
      <c r="E26" s="30" t="str">
        <f>CHOOSE(1+MOD(startday+4-2,7),"S","M","T","W","T","F","S")</f>
        <v>W</v>
      </c>
      <c r="F26" s="30" t="str">
        <f>CHOOSE(1+MOD(startday+5-2,7),"S","M","T","W","T","F","S")</f>
        <v>T</v>
      </c>
      <c r="G26" s="30" t="str">
        <f>CHOOSE(1+MOD(startday+6-2,7),"S","M","T","W","T","F","S")</f>
        <v>F</v>
      </c>
      <c r="H26" s="12" t="str">
        <f>CHOOSE(1+MOD(startday+7-2,7),"S","M","T","W","T","F","S")</f>
        <v>S</v>
      </c>
      <c r="J26" s="68" t="s">
        <v>51</v>
      </c>
      <c r="K26" s="60"/>
      <c r="L26" s="60"/>
      <c r="M26" s="60"/>
      <c r="N26" s="60"/>
      <c r="O26" s="60"/>
      <c r="P26" s="61" t="s">
        <v>73</v>
      </c>
      <c r="R26" s="11" t="str">
        <f>CHOOSE(1+MOD(startday+1-2,7),"S","M","T","W","T","F","S")</f>
        <v>S</v>
      </c>
      <c r="S26" s="30" t="str">
        <f>CHOOSE(1+MOD(startday+2-2,7),"S","M","T","W","T","F","S")</f>
        <v>M</v>
      </c>
      <c r="T26" s="30" t="str">
        <f>CHOOSE(1+MOD(startday+3-2,7),"S","M","T","W","T","F","S")</f>
        <v>T</v>
      </c>
      <c r="U26" s="30" t="str">
        <f>CHOOSE(1+MOD(startday+4-2,7),"S","M","T","W","T","F","S")</f>
        <v>W</v>
      </c>
      <c r="V26" s="30" t="str">
        <f>CHOOSE(1+MOD(startday+5-2,7),"S","M","T","W","T","F","S")</f>
        <v>T</v>
      </c>
      <c r="W26" s="30" t="str">
        <f>CHOOSE(1+MOD(startday+6-2,7),"S","M","T","W","T","F","S")</f>
        <v>F</v>
      </c>
      <c r="X26" s="12" t="str">
        <f>CHOOSE(1+MOD(startday+7-2,7),"S","M","T","W","T","F","S")</f>
        <v>S</v>
      </c>
      <c r="AA26" s="112"/>
    </row>
    <row r="27" spans="2:27" s="2" customFormat="1" ht="11.5" x14ac:dyDescent="0.25">
      <c r="B27" s="17">
        <f>IF(WEEKDAY(B25,1)=startday,B25,"")</f>
        <v>46327</v>
      </c>
      <c r="C27" s="15">
        <f>IF(B27="",IF(WEEKDAY(B25,1)=MOD(startday,7)+1,B25,""),B27+1)</f>
        <v>46328</v>
      </c>
      <c r="D27" s="82">
        <f>IF(C27="",IF(WEEKDAY(B25,1)=MOD(startday+1,7)+1,B25,""),C27+1)</f>
        <v>46329</v>
      </c>
      <c r="E27" s="15">
        <f>IF(D27="",IF(WEEKDAY(B25,1)=MOD(startday+2,7)+1,B25,""),D27+1)</f>
        <v>46330</v>
      </c>
      <c r="F27" s="15">
        <f>IF(E27="",IF(WEEKDAY(B25,1)=MOD(startday+3,7)+1,B25,""),E27+1)</f>
        <v>46331</v>
      </c>
      <c r="G27" s="15">
        <f>IF(F27="",IF(WEEKDAY(B25,1)=MOD(startday+4,7)+1,B25,""),F27+1)</f>
        <v>46332</v>
      </c>
      <c r="H27" s="18">
        <f>IF(G27="",IF(WEEKDAY(B25,1)=MOD(startday+5,7)+1,B25,""),G27+1)</f>
        <v>46333</v>
      </c>
      <c r="J27" s="68" t="s">
        <v>54</v>
      </c>
      <c r="K27" s="85"/>
      <c r="L27" s="86"/>
      <c r="M27" s="85"/>
      <c r="N27" s="85"/>
      <c r="O27" s="85"/>
      <c r="P27" s="86" t="s">
        <v>57</v>
      </c>
      <c r="R27" s="17" t="str">
        <f>IF(WEEKDAY(R25,1)=startday,R25,"")</f>
        <v/>
      </c>
      <c r="S27" s="15" t="str">
        <f>IF(R27="",IF(WEEKDAY(R25,1)=MOD(startday,7)+1,R25,""),R27+1)</f>
        <v/>
      </c>
      <c r="T27" s="15" t="str">
        <f>IF(S27="",IF(WEEKDAY(R25,1)=MOD(startday+1,7)+1,R25,""),S27+1)</f>
        <v/>
      </c>
      <c r="U27" s="15" t="str">
        <f>IF(T27="",IF(WEEKDAY(R25,1)=MOD(startday+2,7)+1,R25,""),T27+1)</f>
        <v/>
      </c>
      <c r="V27" s="15">
        <f>IF(U27="",IF(WEEKDAY(R25,1)=MOD(startday+3,7)+1,R25,""),U27+1)</f>
        <v>46478</v>
      </c>
      <c r="W27" s="15">
        <f>IF(V27="",IF(WEEKDAY(R25,1)=MOD(startday+4,7)+1,R25,""),V27+1)</f>
        <v>46479</v>
      </c>
      <c r="X27" s="18">
        <f>IF(W27="",IF(WEEKDAY(R25,1)=MOD(startday+5,7)+1,R25,""),W27+1)</f>
        <v>46480</v>
      </c>
      <c r="AA27" s="112"/>
    </row>
    <row r="28" spans="2:27" s="2" customFormat="1" ht="11.5" x14ac:dyDescent="0.25">
      <c r="B28" s="17">
        <f>IF(H27="","",IF(MONTH(H27+1)&lt;&gt;MONTH(H27),"",H27+1))</f>
        <v>46334</v>
      </c>
      <c r="C28" s="15">
        <f>IF(B28="","",IF(MONTH(B28+1)&lt;&gt;MONTH(B28),"",B28+1))</f>
        <v>46335</v>
      </c>
      <c r="D28" s="15">
        <f t="shared" ref="D28:D32" si="24">IF(C28="","",IF(MONTH(C28+1)&lt;&gt;MONTH(C28),"",C28+1))</f>
        <v>46336</v>
      </c>
      <c r="E28" s="15">
        <f>IF(D28="","",IF(MONTH(D28+1)&lt;&gt;MONTH(D28),"",D28+1))</f>
        <v>46337</v>
      </c>
      <c r="F28" s="15">
        <f t="shared" ref="F28:F32" si="25">IF(E28="","",IF(MONTH(E28+1)&lt;&gt;MONTH(E28),"",E28+1))</f>
        <v>46338</v>
      </c>
      <c r="G28" s="15">
        <f t="shared" ref="G28:G32" si="26">IF(F28="","",IF(MONTH(F28+1)&lt;&gt;MONTH(F28),"",F28+1))</f>
        <v>46339</v>
      </c>
      <c r="H28" s="18">
        <f t="shared" ref="H28:H32" si="27">IF(G28="","",IF(MONTH(G28+1)&lt;&gt;MONTH(G28),"",G28+1))</f>
        <v>46340</v>
      </c>
      <c r="J28" s="68" t="s">
        <v>30</v>
      </c>
      <c r="K28" s="58"/>
      <c r="L28" s="58"/>
      <c r="M28" s="58"/>
      <c r="N28" s="58"/>
      <c r="O28" s="58"/>
      <c r="P28" s="59" t="s">
        <v>32</v>
      </c>
      <c r="R28" s="17">
        <f>IF(X27="","",IF(MONTH(X27+1)&lt;&gt;MONTH(X27),"",X27+1))</f>
        <v>46481</v>
      </c>
      <c r="S28" s="15">
        <f>IF(R28="","",IF(MONTH(R28+1)&lt;&gt;MONTH(R28),"",R28+1))</f>
        <v>46482</v>
      </c>
      <c r="T28" s="15">
        <f t="shared" ref="T28:T32" si="28">IF(S28="","",IF(MONTH(S28+1)&lt;&gt;MONTH(S28),"",S28+1))</f>
        <v>46483</v>
      </c>
      <c r="U28" s="15">
        <f>IF(T28="","",IF(MONTH(T28+1)&lt;&gt;MONTH(T28),"",T28+1))</f>
        <v>46484</v>
      </c>
      <c r="V28" s="15">
        <f t="shared" ref="V28:V32" si="29">IF(U28="","",IF(MONTH(U28+1)&lt;&gt;MONTH(U28),"",U28+1))</f>
        <v>46485</v>
      </c>
      <c r="W28" s="15">
        <f t="shared" ref="W28:W32" si="30">IF(V28="","",IF(MONTH(V28+1)&lt;&gt;MONTH(V28),"",V28+1))</f>
        <v>46486</v>
      </c>
      <c r="X28" s="18">
        <f t="shared" ref="X28:X32" si="31">IF(W28="","",IF(MONTH(W28+1)&lt;&gt;MONTH(W28),"",W28+1))</f>
        <v>46487</v>
      </c>
      <c r="AA28" s="40"/>
    </row>
    <row r="29" spans="2:27" s="2" customFormat="1" ht="11.5" x14ac:dyDescent="0.25">
      <c r="B29" s="17">
        <f t="shared" ref="B29:B31" si="32">IF(H28="","",IF(MONTH(H28+1)&lt;&gt;MONTH(H28),"",H28+1))</f>
        <v>46341</v>
      </c>
      <c r="C29" s="15">
        <f t="shared" ref="C29:C32" si="33">IF(B29="","",IF(MONTH(B29+1)&lt;&gt;MONTH(B29),"",B29+1))</f>
        <v>46342</v>
      </c>
      <c r="D29" s="15">
        <f t="shared" si="24"/>
        <v>46343</v>
      </c>
      <c r="E29" s="15">
        <f t="shared" ref="E29:E32" si="34">IF(D29="","",IF(MONTH(D29+1)&lt;&gt;MONTH(D29),"",D29+1))</f>
        <v>46344</v>
      </c>
      <c r="F29" s="15">
        <f t="shared" si="25"/>
        <v>46345</v>
      </c>
      <c r="G29" s="15">
        <f t="shared" si="26"/>
        <v>46346</v>
      </c>
      <c r="H29" s="18">
        <f t="shared" si="27"/>
        <v>46347</v>
      </c>
      <c r="J29" s="68" t="s">
        <v>30</v>
      </c>
      <c r="K29" s="58"/>
      <c r="L29" s="58"/>
      <c r="M29" s="58"/>
      <c r="N29" s="58"/>
      <c r="O29" s="58"/>
      <c r="P29" s="59" t="s">
        <v>31</v>
      </c>
      <c r="R29" s="17">
        <f t="shared" ref="R29:R32" si="35">IF(X28="","",IF(MONTH(X28+1)&lt;&gt;MONTH(X28),"",X28+1))</f>
        <v>46488</v>
      </c>
      <c r="S29" s="15">
        <f t="shared" ref="S29:S32" si="36">IF(R29="","",IF(MONTH(R29+1)&lt;&gt;MONTH(R29),"",R29+1))</f>
        <v>46489</v>
      </c>
      <c r="T29" s="15">
        <f t="shared" si="28"/>
        <v>46490</v>
      </c>
      <c r="U29" s="15">
        <f t="shared" ref="U29:U32" si="37">IF(T29="","",IF(MONTH(T29+1)&lt;&gt;MONTH(T29),"",T29+1))</f>
        <v>46491</v>
      </c>
      <c r="V29" s="15">
        <f t="shared" si="29"/>
        <v>46492</v>
      </c>
      <c r="W29" s="15">
        <f t="shared" si="30"/>
        <v>46493</v>
      </c>
      <c r="X29" s="18">
        <f t="shared" si="31"/>
        <v>46494</v>
      </c>
      <c r="AA29" s="112" t="s">
        <v>20</v>
      </c>
    </row>
    <row r="30" spans="2:27" s="2" customFormat="1" ht="11.5" x14ac:dyDescent="0.25">
      <c r="B30" s="17">
        <f t="shared" si="32"/>
        <v>46348</v>
      </c>
      <c r="C30" s="77">
        <f t="shared" si="33"/>
        <v>46349</v>
      </c>
      <c r="D30" s="77">
        <f t="shared" si="24"/>
        <v>46350</v>
      </c>
      <c r="E30" s="77">
        <f t="shared" si="34"/>
        <v>46351</v>
      </c>
      <c r="F30" s="77">
        <f t="shared" si="25"/>
        <v>46352</v>
      </c>
      <c r="G30" s="77">
        <f t="shared" si="26"/>
        <v>46353</v>
      </c>
      <c r="H30" s="18">
        <f t="shared" si="27"/>
        <v>46354</v>
      </c>
      <c r="J30" s="68" t="s">
        <v>58</v>
      </c>
      <c r="K30" s="78"/>
      <c r="L30" s="78"/>
      <c r="M30" s="78"/>
      <c r="N30" s="78"/>
      <c r="O30" s="78"/>
      <c r="P30" s="87" t="s">
        <v>59</v>
      </c>
      <c r="R30" s="17">
        <f t="shared" si="35"/>
        <v>46495</v>
      </c>
      <c r="S30" s="15">
        <f t="shared" si="36"/>
        <v>46496</v>
      </c>
      <c r="T30" s="15">
        <f t="shared" si="28"/>
        <v>46497</v>
      </c>
      <c r="U30" s="15">
        <f t="shared" si="37"/>
        <v>46498</v>
      </c>
      <c r="V30" s="15">
        <f t="shared" si="29"/>
        <v>46499</v>
      </c>
      <c r="W30" s="15">
        <f t="shared" si="30"/>
        <v>46500</v>
      </c>
      <c r="X30" s="18">
        <f t="shared" si="31"/>
        <v>46501</v>
      </c>
      <c r="AA30" s="112"/>
    </row>
    <row r="31" spans="2:27" s="2" customFormat="1" ht="11.5" x14ac:dyDescent="0.25">
      <c r="B31" s="17">
        <f t="shared" si="32"/>
        <v>46355</v>
      </c>
      <c r="C31" s="15">
        <f t="shared" si="33"/>
        <v>46356</v>
      </c>
      <c r="D31" s="15" t="str">
        <f t="shared" si="24"/>
        <v/>
      </c>
      <c r="E31" s="15" t="str">
        <f t="shared" si="34"/>
        <v/>
      </c>
      <c r="F31" s="15" t="str">
        <f t="shared" si="25"/>
        <v/>
      </c>
      <c r="G31" s="15" t="str">
        <f t="shared" si="26"/>
        <v/>
      </c>
      <c r="H31" s="18" t="str">
        <f t="shared" si="27"/>
        <v/>
      </c>
      <c r="J31" s="68" t="s">
        <v>84</v>
      </c>
      <c r="K31" s="85"/>
      <c r="L31" s="85"/>
      <c r="M31" s="85"/>
      <c r="N31" s="85"/>
      <c r="O31" s="85"/>
      <c r="P31" s="86" t="s">
        <v>37</v>
      </c>
      <c r="R31" s="17">
        <f t="shared" si="35"/>
        <v>46502</v>
      </c>
      <c r="S31" s="15">
        <f t="shared" si="36"/>
        <v>46503</v>
      </c>
      <c r="T31" s="15">
        <f t="shared" si="28"/>
        <v>46504</v>
      </c>
      <c r="U31" s="15">
        <f t="shared" si="37"/>
        <v>46505</v>
      </c>
      <c r="V31" s="15">
        <f t="shared" si="29"/>
        <v>46506</v>
      </c>
      <c r="W31" s="15">
        <f t="shared" si="30"/>
        <v>46507</v>
      </c>
      <c r="X31" s="18" t="str">
        <f t="shared" si="31"/>
        <v/>
      </c>
      <c r="AA31" s="112"/>
    </row>
    <row r="32" spans="2:27" s="2" customFormat="1" ht="11.5" x14ac:dyDescent="0.25">
      <c r="B32" s="17" t="str">
        <f>IF(H31="","",IF(MONTH(H31+1)&lt;&gt;MONTH(H31),"",H31+1))</f>
        <v/>
      </c>
      <c r="C32" s="15" t="str">
        <f t="shared" si="33"/>
        <v/>
      </c>
      <c r="D32" s="15" t="str">
        <f t="shared" si="24"/>
        <v/>
      </c>
      <c r="E32" s="15" t="str">
        <f t="shared" si="34"/>
        <v/>
      </c>
      <c r="F32" s="15" t="str">
        <f t="shared" si="25"/>
        <v/>
      </c>
      <c r="G32" s="15" t="str">
        <f t="shared" si="26"/>
        <v/>
      </c>
      <c r="H32" s="18" t="str">
        <f t="shared" si="27"/>
        <v/>
      </c>
      <c r="J32" s="68" t="s">
        <v>85</v>
      </c>
      <c r="K32" s="58"/>
      <c r="L32" s="58"/>
      <c r="M32" s="58"/>
      <c r="N32" s="58"/>
      <c r="O32" s="58"/>
      <c r="P32" s="59" t="s">
        <v>86</v>
      </c>
      <c r="R32" s="17" t="str">
        <f t="shared" si="35"/>
        <v/>
      </c>
      <c r="S32" s="15" t="str">
        <f t="shared" si="36"/>
        <v/>
      </c>
      <c r="T32" s="15" t="str">
        <f t="shared" si="28"/>
        <v/>
      </c>
      <c r="U32" s="15" t="str">
        <f t="shared" si="37"/>
        <v/>
      </c>
      <c r="V32" s="15" t="str">
        <f t="shared" si="29"/>
        <v/>
      </c>
      <c r="W32" s="15" t="str">
        <f t="shared" si="30"/>
        <v/>
      </c>
      <c r="X32" s="18" t="str">
        <f t="shared" si="31"/>
        <v/>
      </c>
      <c r="AA32" s="112"/>
    </row>
    <row r="33" spans="2:27" s="2" customFormat="1" ht="11.5" x14ac:dyDescent="0.25">
      <c r="B33" s="125">
        <v>46327</v>
      </c>
      <c r="C33" s="126"/>
      <c r="D33" s="126"/>
      <c r="E33" s="126"/>
      <c r="F33" s="126"/>
      <c r="G33" s="126"/>
      <c r="H33" s="127"/>
      <c r="J33" s="68" t="s">
        <v>43</v>
      </c>
      <c r="K33" s="58"/>
      <c r="L33" s="58"/>
      <c r="M33" s="58"/>
      <c r="N33" s="58"/>
      <c r="O33" s="58"/>
      <c r="P33" s="59" t="s">
        <v>32</v>
      </c>
      <c r="R33" s="109">
        <f>DATE(YEAR(R25+35),MONTH(R25+35),1)</f>
        <v>46508</v>
      </c>
      <c r="S33" s="110"/>
      <c r="T33" s="110"/>
      <c r="U33" s="110"/>
      <c r="V33" s="110"/>
      <c r="W33" s="110"/>
      <c r="X33" s="111"/>
      <c r="AA33" s="112"/>
    </row>
    <row r="34" spans="2:27" s="2" customFormat="1" ht="11.5" x14ac:dyDescent="0.25">
      <c r="B34" s="11" t="str">
        <f>CHOOSE(1+MOD(startday+1-2,7),"S","M","T","W","T","F","S")</f>
        <v>S</v>
      </c>
      <c r="C34" s="30" t="str">
        <f>CHOOSE(1+MOD(startday+2-2,7),"S","M","T","W","T","F","S")</f>
        <v>M</v>
      </c>
      <c r="D34" s="30" t="str">
        <f>CHOOSE(1+MOD(startday+3-2,7),"S","M","T","W","T","F","S")</f>
        <v>T</v>
      </c>
      <c r="E34" s="30" t="str">
        <f>CHOOSE(1+MOD(startday+4-2,7),"S","M","T","W","T","F","S")</f>
        <v>W</v>
      </c>
      <c r="F34" s="30" t="str">
        <f>CHOOSE(1+MOD(startday+5-2,7),"S","M","T","W","T","F","S")</f>
        <v>T</v>
      </c>
      <c r="G34" s="30" t="str">
        <f>CHOOSE(1+MOD(startday+6-2,7),"S","M","T","W","T","F","S")</f>
        <v>F</v>
      </c>
      <c r="H34" s="12" t="str">
        <f>CHOOSE(1+MOD(startday+7-2,7),"S","M","T","W","T","F","S")</f>
        <v>S</v>
      </c>
      <c r="J34" s="68" t="s">
        <v>60</v>
      </c>
      <c r="K34" s="60"/>
      <c r="L34" s="60"/>
      <c r="M34" s="60"/>
      <c r="N34" s="60"/>
      <c r="O34" s="73"/>
      <c r="P34" s="61" t="s">
        <v>62</v>
      </c>
      <c r="R34" s="11" t="e" vm="1">
        <f>_xleta.VLOOKUP</f>
        <v>#VALUE!</v>
      </c>
      <c r="S34" s="30" t="str">
        <f>CHOOSE(1+MOD(startday+2-2,7),"S","M","T","W","T","F","S")</f>
        <v>M</v>
      </c>
      <c r="T34" s="30" t="str">
        <f>CHOOSE(1+MOD(startday+3-2,7),"S","M","T","W","T","F","S")</f>
        <v>T</v>
      </c>
      <c r="U34" s="30" t="str">
        <f>CHOOSE(1+MOD(startday+4-2,7),"S","M","T","W","T","F","S")</f>
        <v>W</v>
      </c>
      <c r="V34" s="30" t="str">
        <f>CHOOSE(1+MOD(startday+5-2,7),"S","M","T","W","T","F","S")</f>
        <v>T</v>
      </c>
      <c r="W34" s="30" t="str">
        <f>CHOOSE(1+MOD(startday+6-2,7),"S","M","T","W","T","F","S")</f>
        <v>F</v>
      </c>
      <c r="X34" s="12" t="str">
        <f>CHOOSE(1+MOD(startday+7-2,7),"S","M","T","W","T","F","S")</f>
        <v>S</v>
      </c>
      <c r="AA34" s="112"/>
    </row>
    <row r="35" spans="2:27" s="2" customFormat="1" ht="11.5" x14ac:dyDescent="0.25">
      <c r="B35" s="17" t="str">
        <f>IF(WEEKDAY(B2,1)=startday,B5,"")</f>
        <v/>
      </c>
      <c r="C35" s="15" t="str">
        <f>IF(B35="",IF(WEEKDAY(B33,1)=MOD(startday,7)+1,B33,""),B35+1)</f>
        <v/>
      </c>
      <c r="D35" s="15" t="str">
        <f>IF(C35="",IF(WEEKDAY(B33,1)=MOD(startday+1,7)+1,B33,""),C35+1)</f>
        <v/>
      </c>
      <c r="E35" s="15" t="str">
        <f>IF(D35="",IF(WEEKDAY(B33,1)=MOD(startday+2,7)+1,B33,""),D35+1)</f>
        <v/>
      </c>
      <c r="F35" s="15" t="str">
        <f>IF(E35="",IF(WEEKDAY(B33,1)=MOD(startday+3,7)+1,B33,""),E35+1)</f>
        <v/>
      </c>
      <c r="G35" s="15" t="str">
        <f>IF(F35="",IF(WEEKDAY(B33,1)=MOD(startday+4,7)+1,B33,""),F35+1)</f>
        <v/>
      </c>
      <c r="H35" s="18" t="str">
        <f>IF(G35="",IF(WEEKDAY(B33,1)=MOD(startday+5,7)+1,B33,""),G35+1)</f>
        <v/>
      </c>
      <c r="J35" s="68" t="s">
        <v>61</v>
      </c>
      <c r="K35" s="78"/>
      <c r="L35" s="78"/>
      <c r="M35" s="78"/>
      <c r="N35" s="78"/>
      <c r="O35" s="131"/>
      <c r="P35" s="87" t="s">
        <v>87</v>
      </c>
      <c r="R35" s="17">
        <f>SUM(B2:B5)</f>
        <v>0</v>
      </c>
      <c r="S35" s="15">
        <f>IF(R35="",IF(WEEKDAY(R33,1)=MOD(startday,7)+1,R33,""),R35+1)</f>
        <v>1</v>
      </c>
      <c r="T35" s="15">
        <f>IF(S35="",IF(WEEKDAY(R33,1)=MOD(startday+1,7)+1,R33,""),S35+1)</f>
        <v>2</v>
      </c>
      <c r="U35" s="15">
        <f>IF(T35="",IF(WEEKDAY(R33,1)=MOD(startday+2,7)+1,R33,""),T35+1)</f>
        <v>3</v>
      </c>
      <c r="V35" s="15">
        <f>IF(U35="",IF(WEEKDAY(R33,1)=MOD(startday+3,7)+1,R33,""),U35+1)</f>
        <v>4</v>
      </c>
      <c r="W35" s="15">
        <v>1</v>
      </c>
      <c r="X35" s="18">
        <v>2</v>
      </c>
      <c r="AA35" s="43"/>
    </row>
    <row r="36" spans="2:27" s="2" customFormat="1" ht="11.5" x14ac:dyDescent="0.25">
      <c r="B36" s="17"/>
      <c r="C36" s="15"/>
      <c r="D36" s="15"/>
      <c r="E36" s="15"/>
      <c r="F36" s="15"/>
      <c r="G36" s="15"/>
      <c r="H36" s="18"/>
      <c r="J36" s="68" t="s">
        <v>63</v>
      </c>
      <c r="K36" s="58"/>
      <c r="L36" s="58"/>
      <c r="M36" s="58"/>
      <c r="N36" s="58"/>
      <c r="O36" s="58"/>
      <c r="P36" s="59" t="s">
        <v>32</v>
      </c>
      <c r="R36" s="17">
        <f>SUM(B2:B5)</f>
        <v>0</v>
      </c>
      <c r="S36" s="15">
        <f t="shared" ref="S36:S39" si="38">IF(R36="","",IF(MONTH(R36+1)&lt;&gt;MONTH(R36),"",R36+1))</f>
        <v>1</v>
      </c>
      <c r="T36" s="15">
        <f t="shared" ref="T36:T39" si="39">IF(S36="","",IF(MONTH(S36+1)&lt;&gt;MONTH(S36),"",S36+1))</f>
        <v>2</v>
      </c>
      <c r="U36" s="15">
        <f t="shared" ref="U36:U39" si="40">IF(T36="","",IF(MONTH(T36+1)&lt;&gt;MONTH(T36),"",T36+1))</f>
        <v>3</v>
      </c>
      <c r="V36" s="15">
        <f t="shared" ref="V36:V39" si="41">IF(U36="","",IF(MONTH(U36+1)&lt;&gt;MONTH(U36),"",U36+1))</f>
        <v>4</v>
      </c>
      <c r="W36" s="15">
        <f t="shared" ref="W36:W39" si="42">IF(V36="","",IF(MONTH(V36+1)&lt;&gt;MONTH(V36),"",V36+1))</f>
        <v>5</v>
      </c>
      <c r="X36" s="18">
        <f t="shared" ref="X36:X39" si="43">IF(W36="","",IF(MONTH(W36+1)&lt;&gt;MONTH(W36),"",W36+1))</f>
        <v>6</v>
      </c>
      <c r="AA36" s="43"/>
    </row>
    <row r="37" spans="2:27" s="2" customFormat="1" ht="11.5" x14ac:dyDescent="0.25">
      <c r="B37" s="116">
        <f>DATE(YEAR(B33+35),MONTH(B33+35),1)</f>
        <v>46357</v>
      </c>
      <c r="C37" s="117"/>
      <c r="D37" s="117"/>
      <c r="E37" s="117"/>
      <c r="F37" s="117"/>
      <c r="G37" s="117"/>
      <c r="H37" s="118"/>
      <c r="J37" s="68" t="s">
        <v>53</v>
      </c>
      <c r="K37" s="85"/>
      <c r="L37" s="85"/>
      <c r="M37" s="85"/>
      <c r="N37" s="85"/>
      <c r="O37" s="85"/>
      <c r="P37" s="86" t="s">
        <v>4</v>
      </c>
      <c r="R37" s="17">
        <f t="shared" ref="R37:R39" si="44">IF(X36="","",IF(MONTH(X36+1)&lt;&gt;MONTH(X36),"",X36+1))</f>
        <v>7</v>
      </c>
      <c r="S37" s="15">
        <f t="shared" si="38"/>
        <v>8</v>
      </c>
      <c r="T37" s="15">
        <f t="shared" si="39"/>
        <v>9</v>
      </c>
      <c r="U37" s="15">
        <f t="shared" si="40"/>
        <v>10</v>
      </c>
      <c r="V37" s="15">
        <f t="shared" si="41"/>
        <v>11</v>
      </c>
      <c r="W37" s="15">
        <f t="shared" si="42"/>
        <v>12</v>
      </c>
      <c r="X37" s="18">
        <f t="shared" si="43"/>
        <v>13</v>
      </c>
      <c r="AA37" s="99" t="s">
        <v>14</v>
      </c>
    </row>
    <row r="38" spans="2:27" s="2" customFormat="1" ht="11.5" x14ac:dyDescent="0.25">
      <c r="B38" s="11" t="str">
        <f>CHOOSE(1+MOD(startday+1-2,7),"S","M","T","W","T","F","S")</f>
        <v>S</v>
      </c>
      <c r="C38" s="30" t="str">
        <f>CHOOSE(1+MOD(startday+2-2,7),"S","M","T","W","T","F","S")</f>
        <v>M</v>
      </c>
      <c r="D38" s="30" t="str">
        <f>CHOOSE(1+MOD(startday+3-2,7),"S","M","T","W","T","F","S")</f>
        <v>T</v>
      </c>
      <c r="E38" s="30" t="str">
        <f>CHOOSE(1+MOD(startday+4-2,7),"S","M","T","W","T","F","S")</f>
        <v>W</v>
      </c>
      <c r="F38" s="30" t="str">
        <f>CHOOSE(1+MOD(startday+5-2,7),"S","M","T","W","T","F","S")</f>
        <v>T</v>
      </c>
      <c r="G38" s="30" t="str">
        <f>CHOOSE(1+MOD(startday+6-2,7),"S","M","T","W","T","F","S")</f>
        <v>F</v>
      </c>
      <c r="H38" s="12" t="str">
        <f>CHOOSE(1+MOD(startday+7-2,7),"S","M","T","W","T","F","S")</f>
        <v>S</v>
      </c>
      <c r="J38" s="68" t="s">
        <v>64</v>
      </c>
      <c r="K38" s="58"/>
      <c r="L38" s="58"/>
      <c r="M38" s="58"/>
      <c r="N38" s="58"/>
      <c r="O38" s="58"/>
      <c r="P38" s="59" t="s">
        <v>32</v>
      </c>
      <c r="R38" s="69">
        <f t="shared" si="44"/>
        <v>14</v>
      </c>
      <c r="S38" s="67">
        <f t="shared" si="38"/>
        <v>15</v>
      </c>
      <c r="T38" s="67">
        <f t="shared" si="39"/>
        <v>16</v>
      </c>
      <c r="U38" s="67">
        <f t="shared" si="40"/>
        <v>17</v>
      </c>
      <c r="V38" s="81">
        <f t="shared" si="41"/>
        <v>18</v>
      </c>
      <c r="W38" s="67">
        <f t="shared" si="42"/>
        <v>19</v>
      </c>
      <c r="X38" s="70">
        <f t="shared" si="43"/>
        <v>20</v>
      </c>
      <c r="AA38" s="99"/>
    </row>
    <row r="39" spans="2:27" s="2" customFormat="1" ht="11.5" x14ac:dyDescent="0.25">
      <c r="B39" s="17" t="str">
        <f>IF(WEEKDAY(B37,1)=startday,B37,"")</f>
        <v/>
      </c>
      <c r="C39" s="15" t="str">
        <f>IF(B39="",IF(WEEKDAY(B37,1)=MOD(startday,7)+1,B37,""),B39+1)</f>
        <v/>
      </c>
      <c r="D39" s="66">
        <f>IF(C39="",IF(WEEKDAY(B37,1)=MOD(startday+1,7)+1,B37,""),C39+1)</f>
        <v>46357</v>
      </c>
      <c r="E39" s="15">
        <f>IF(D39="",IF(WEEKDAY(B37,1)=MOD(startday+2,7)+1,B37,""),D39+1)</f>
        <v>46358</v>
      </c>
      <c r="F39" s="15">
        <f>IF(E39="",IF(WEEKDAY(B37,1)=MOD(startday+3,7)+1,B37,""),E39+1)</f>
        <v>46359</v>
      </c>
      <c r="G39" s="15">
        <f>IF(F39="",IF(WEEKDAY(B37,1)=MOD(startday+4,7)+1,B37,""),F39+1)</f>
        <v>46360</v>
      </c>
      <c r="H39" s="18">
        <f>IF(G39="",IF(WEEKDAY(B37,1)=MOD(startday+5,7)+1,B37,""),G39+1)</f>
        <v>46361</v>
      </c>
      <c r="J39" s="68" t="s">
        <v>35</v>
      </c>
      <c r="K39" s="83"/>
      <c r="L39" s="83"/>
      <c r="M39" s="83"/>
      <c r="N39" s="83"/>
      <c r="O39" s="83"/>
      <c r="P39" s="84" t="s">
        <v>71</v>
      </c>
      <c r="R39" s="69">
        <f t="shared" si="44"/>
        <v>21</v>
      </c>
      <c r="S39" s="67">
        <f t="shared" si="38"/>
        <v>22</v>
      </c>
      <c r="T39" s="67">
        <f t="shared" si="39"/>
        <v>23</v>
      </c>
      <c r="U39" s="67">
        <f t="shared" si="40"/>
        <v>24</v>
      </c>
      <c r="V39" s="67">
        <f t="shared" si="41"/>
        <v>25</v>
      </c>
      <c r="W39" s="67">
        <f t="shared" si="42"/>
        <v>26</v>
      </c>
      <c r="X39" s="70">
        <f t="shared" si="43"/>
        <v>27</v>
      </c>
      <c r="AA39" s="43"/>
    </row>
    <row r="40" spans="2:27" s="2" customFormat="1" ht="11.5" x14ac:dyDescent="0.25">
      <c r="B40" s="17">
        <f>IF(H39="","",IF(MONTH(H39+1)&lt;&gt;MONTH(H39),"",H39+1))</f>
        <v>46362</v>
      </c>
      <c r="C40" s="15">
        <f>IF(B40="","",IF(MONTH(B40+1)&lt;&gt;MONTH(B40),"",B40+1))</f>
        <v>46363</v>
      </c>
      <c r="D40" s="15">
        <f t="shared" ref="D40:D44" si="45">IF(C40="","",IF(MONTH(C40+1)&lt;&gt;MONTH(C40),"",C40+1))</f>
        <v>46364</v>
      </c>
      <c r="E40" s="15">
        <f>IF(D40="","",IF(MONTH(D40+1)&lt;&gt;MONTH(D40),"",D40+1))</f>
        <v>46365</v>
      </c>
      <c r="F40" s="15">
        <f t="shared" ref="F40:F44" si="46">IF(E40="","",IF(MONTH(E40+1)&lt;&gt;MONTH(E40),"",E40+1))</f>
        <v>46366</v>
      </c>
      <c r="G40" s="15">
        <f t="shared" ref="G40:G44" si="47">IF(F40="","",IF(MONTH(F40+1)&lt;&gt;MONTH(F40),"",F40+1))</f>
        <v>46367</v>
      </c>
      <c r="H40" s="18">
        <f t="shared" ref="H40:H44" si="48">IF(G40="","",IF(MONTH(G40+1)&lt;&gt;MONTH(G40),"",G40+1))</f>
        <v>46368</v>
      </c>
      <c r="J40" s="68" t="s">
        <v>65</v>
      </c>
      <c r="K40" s="58"/>
      <c r="L40" s="58"/>
      <c r="M40" s="58"/>
      <c r="N40" s="58"/>
      <c r="O40" s="58"/>
      <c r="P40" s="59" t="s">
        <v>32</v>
      </c>
      <c r="R40" s="69"/>
      <c r="S40" s="67"/>
      <c r="T40" s="67"/>
      <c r="U40" s="67"/>
      <c r="V40" s="67"/>
      <c r="W40" s="67"/>
      <c r="X40" s="70"/>
      <c r="AA40" s="43"/>
    </row>
    <row r="41" spans="2:27" s="2" customFormat="1" ht="11.5" x14ac:dyDescent="0.25">
      <c r="B41" s="17">
        <f t="shared" ref="B41:B44" si="49">IF(H40="","",IF(MONTH(H40+1)&lt;&gt;MONTH(H40),"",H40+1))</f>
        <v>46369</v>
      </c>
      <c r="C41" s="15">
        <f t="shared" ref="C41:C44" si="50">IF(B41="","",IF(MONTH(B41+1)&lt;&gt;MONTH(B41),"",B41+1))</f>
        <v>46370</v>
      </c>
      <c r="D41" s="81">
        <f t="shared" si="45"/>
        <v>46371</v>
      </c>
      <c r="E41" s="15">
        <f t="shared" ref="E41:E44" si="51">IF(D41="","",IF(MONTH(D41+1)&lt;&gt;MONTH(D41),"",D41+1))</f>
        <v>46372</v>
      </c>
      <c r="F41" s="46">
        <f>IF(E41="","",IF(MONTH(E41+1)&lt;&gt;MONTH(E41),"",E41+1))</f>
        <v>46373</v>
      </c>
      <c r="G41" s="48">
        <f t="shared" si="47"/>
        <v>46374</v>
      </c>
      <c r="H41" s="63">
        <f t="shared" si="48"/>
        <v>46375</v>
      </c>
      <c r="J41" s="68" t="s">
        <v>67</v>
      </c>
      <c r="K41" s="83"/>
      <c r="L41" s="83"/>
      <c r="M41" s="83"/>
      <c r="N41" s="83"/>
      <c r="O41" s="83"/>
      <c r="P41" s="84" t="s">
        <v>66</v>
      </c>
      <c r="R41" s="106">
        <f>DATE(YEAR(R33+35),MONTH(R33+35),1)</f>
        <v>46539</v>
      </c>
      <c r="S41" s="107"/>
      <c r="T41" s="107"/>
      <c r="U41" s="107"/>
      <c r="V41" s="107"/>
      <c r="W41" s="107"/>
      <c r="X41" s="108"/>
      <c r="AA41" s="42"/>
    </row>
    <row r="42" spans="2:27" s="2" customFormat="1" ht="11.5" x14ac:dyDescent="0.25">
      <c r="B42" s="17">
        <f t="shared" si="49"/>
        <v>46376</v>
      </c>
      <c r="C42" s="46">
        <f>IF(B42="","",IF(MONTH(B42+1)&lt;&gt;MONTH(B42),"",B42+1))</f>
        <v>46377</v>
      </c>
      <c r="D42" s="46">
        <f t="shared" si="45"/>
        <v>46378</v>
      </c>
      <c r="E42" s="46">
        <f t="shared" si="51"/>
        <v>46379</v>
      </c>
      <c r="F42" s="46">
        <f t="shared" si="46"/>
        <v>46380</v>
      </c>
      <c r="G42" s="46">
        <f t="shared" si="47"/>
        <v>46381</v>
      </c>
      <c r="H42" s="63">
        <f t="shared" si="48"/>
        <v>46382</v>
      </c>
      <c r="J42" s="68" t="s">
        <v>68</v>
      </c>
      <c r="K42" s="78"/>
      <c r="L42" s="78"/>
      <c r="M42" s="78"/>
      <c r="N42" s="78"/>
      <c r="O42" s="78"/>
      <c r="P42" s="87" t="s">
        <v>69</v>
      </c>
      <c r="R42" s="51" t="str">
        <f>CHOOSE(1+MOD(startday+1-2,7),"S","M","T","W","T","F","S")</f>
        <v>S</v>
      </c>
      <c r="S42" s="52" t="str">
        <f>CHOOSE(1+MOD(startday+2-2,7),"S","M","T","W","T","F","S")</f>
        <v>M</v>
      </c>
      <c r="T42" s="52" t="str">
        <f>CHOOSE(1+MOD(startday+3-2,7),"S","M","T","W","T","F","S")</f>
        <v>T</v>
      </c>
      <c r="U42" s="52" t="str">
        <f>CHOOSE(1+MOD(startday+4-2,7),"S","M","T","W","T","F","S")</f>
        <v>W</v>
      </c>
      <c r="V42" s="52" t="str">
        <f>CHOOSE(1+MOD(startday+5-2,7),"S","M","T","W","T","F","S")</f>
        <v>T</v>
      </c>
      <c r="W42" s="52" t="str">
        <f>CHOOSE(1+MOD(startday+6-2,7),"S","M","T","W","T","F","S")</f>
        <v>F</v>
      </c>
      <c r="X42" s="53" t="str">
        <f>CHOOSE(1+MOD(startday+7-2,7),"S","M","T","W","T","F","S")</f>
        <v>S</v>
      </c>
      <c r="AA42" s="42"/>
    </row>
    <row r="43" spans="2:27" s="2" customFormat="1" ht="12" customHeight="1" x14ac:dyDescent="0.25">
      <c r="B43" s="17">
        <f>IF(H42="","",IF(MONTH(H42+1)&lt;&gt;MONTH(H42),"",H42+1))</f>
        <v>46383</v>
      </c>
      <c r="C43" s="46">
        <f t="shared" si="50"/>
        <v>46384</v>
      </c>
      <c r="D43" s="46">
        <f t="shared" si="45"/>
        <v>46385</v>
      </c>
      <c r="E43" s="46">
        <f t="shared" si="51"/>
        <v>46386</v>
      </c>
      <c r="F43" s="46">
        <f t="shared" si="46"/>
        <v>46387</v>
      </c>
      <c r="G43" s="46" t="str">
        <f t="shared" si="47"/>
        <v/>
      </c>
      <c r="H43" s="18" t="str">
        <f t="shared" si="48"/>
        <v/>
      </c>
      <c r="J43" s="35" t="s">
        <v>81</v>
      </c>
      <c r="K43" s="83"/>
      <c r="L43" s="83"/>
      <c r="M43" s="83"/>
      <c r="N43" s="83"/>
      <c r="O43" s="83"/>
      <c r="P43" s="84" t="s">
        <v>79</v>
      </c>
      <c r="R43" s="49" t="str">
        <f>IF(WEEKDAY(R41,1)=startday,R41,"")</f>
        <v/>
      </c>
      <c r="S43" s="48" t="str">
        <f>IF(R43="",IF(WEEKDAY(R41,1)=MOD(startday,7)+1,R41,""),R43+1)</f>
        <v/>
      </c>
      <c r="T43" s="48">
        <f>IF(S43="",IF(WEEKDAY(R41,1)=MOD(startday+1,7)+1,R41,""),S43+1)</f>
        <v>46539</v>
      </c>
      <c r="U43" s="48">
        <f>IF(T43="",IF(WEEKDAY(R41,1)=MOD(startday+2,7)+1,R41,""),T43+1)</f>
        <v>46540</v>
      </c>
      <c r="V43" s="48">
        <f>IF(U43="",IF(WEEKDAY(R41,1)=MOD(startday+3,7)+1,R41,""),U43+1)</f>
        <v>46541</v>
      </c>
      <c r="W43" s="48">
        <f>IF(V43="",IF(WEEKDAY(R41,1)=MOD(startday+4,7)+1,R41,""),V43+1)</f>
        <v>46542</v>
      </c>
      <c r="X43" s="50">
        <f>IF(W43="",IF(WEEKDAY(R41,1)=MOD(startday+5,7)+1,R41,""),W43+1)</f>
        <v>46543</v>
      </c>
      <c r="AA43" s="40"/>
    </row>
    <row r="44" spans="2:27" s="2" customFormat="1" ht="11.5" x14ac:dyDescent="0.25">
      <c r="B44" s="17" t="str">
        <f t="shared" si="49"/>
        <v/>
      </c>
      <c r="C44" s="15" t="str">
        <f t="shared" si="50"/>
        <v/>
      </c>
      <c r="D44" s="15" t="str">
        <f t="shared" si="45"/>
        <v/>
      </c>
      <c r="E44" s="15" t="str">
        <f t="shared" si="51"/>
        <v/>
      </c>
      <c r="F44" s="15" t="str">
        <f t="shared" si="46"/>
        <v/>
      </c>
      <c r="G44" s="15" t="str">
        <f t="shared" si="47"/>
        <v/>
      </c>
      <c r="H44" s="18" t="str">
        <f t="shared" si="48"/>
        <v/>
      </c>
      <c r="J44" s="35" t="s">
        <v>82</v>
      </c>
      <c r="K44" s="83"/>
      <c r="L44" s="83"/>
      <c r="M44" s="83"/>
      <c r="N44" s="83"/>
      <c r="O44" s="83"/>
      <c r="P44" s="84" t="s">
        <v>80</v>
      </c>
      <c r="R44" s="49">
        <f>IF(X43="","",IF(MONTH(X43+1)&lt;&gt;MONTH(X43),"",X43+1))</f>
        <v>46544</v>
      </c>
      <c r="S44" s="48">
        <f>IF(R44="","",IF(MONTH(R44+1)&lt;&gt;MONTH(R44),"",R44+1))</f>
        <v>46545</v>
      </c>
      <c r="T44" s="48">
        <f t="shared" ref="T44:T48" si="52">IF(S44="","",IF(MONTH(S44+1)&lt;&gt;MONTH(S44),"",S44+1))</f>
        <v>46546</v>
      </c>
      <c r="U44" s="48">
        <f>IF(T44="","",IF(MONTH(T44+1)&lt;&gt;MONTH(T44),"",T44+1))</f>
        <v>46547</v>
      </c>
      <c r="V44" s="48">
        <f t="shared" ref="V44:V48" si="53">IF(U44="","",IF(MONTH(U44+1)&lt;&gt;MONTH(U44),"",U44+1))</f>
        <v>46548</v>
      </c>
      <c r="W44" s="48">
        <f t="shared" ref="W44:W48" si="54">IF(V44="","",IF(MONTH(V44+1)&lt;&gt;MONTH(V44),"",V44+1))</f>
        <v>46549</v>
      </c>
      <c r="X44" s="50">
        <f t="shared" ref="X44:X48" si="55">IF(W44="","",IF(MONTH(W44+1)&lt;&gt;MONTH(W44),"",W44+1))</f>
        <v>46550</v>
      </c>
      <c r="AA44" s="40"/>
    </row>
    <row r="45" spans="2:27" s="2" customFormat="1" ht="11.5" x14ac:dyDescent="0.25">
      <c r="B45" s="93">
        <f>DATE(YEAR(B37+35),MONTH(B37+35),1)</f>
        <v>46388</v>
      </c>
      <c r="C45" s="94"/>
      <c r="D45" s="94"/>
      <c r="E45" s="94"/>
      <c r="F45" s="94"/>
      <c r="G45" s="94"/>
      <c r="H45" s="95"/>
      <c r="J45" s="36"/>
      <c r="K45" s="36"/>
      <c r="L45" s="36"/>
      <c r="M45" s="36"/>
      <c r="N45" s="36"/>
      <c r="O45" s="36"/>
      <c r="P45" s="36"/>
      <c r="R45" s="49">
        <f t="shared" ref="R45:R48" si="56">IF(X44="","",IF(MONTH(X44+1)&lt;&gt;MONTH(X44),"",X44+1))</f>
        <v>46551</v>
      </c>
      <c r="S45" s="48">
        <f t="shared" ref="S45:S48" si="57">IF(R45="","",IF(MONTH(R45+1)&lt;&gt;MONTH(R45),"",R45+1))</f>
        <v>46552</v>
      </c>
      <c r="T45" s="48">
        <f t="shared" si="52"/>
        <v>46553</v>
      </c>
      <c r="U45" s="48">
        <f t="shared" ref="U45:U48" si="58">IF(T45="","",IF(MONTH(T45+1)&lt;&gt;MONTH(T45),"",T45+1))</f>
        <v>46554</v>
      </c>
      <c r="V45" s="48">
        <f t="shared" si="53"/>
        <v>46555</v>
      </c>
      <c r="W45" s="48">
        <f t="shared" si="54"/>
        <v>46556</v>
      </c>
      <c r="X45" s="50">
        <f t="shared" si="55"/>
        <v>46557</v>
      </c>
      <c r="AA45" s="40"/>
    </row>
    <row r="46" spans="2:27" s="2" customFormat="1" ht="11.5" x14ac:dyDescent="0.25">
      <c r="B46" s="11" t="str">
        <f>CHOOSE(1+MOD(startday+1-2,7),"S","M","T","W","T","F","S")</f>
        <v>S</v>
      </c>
      <c r="C46" s="30" t="str">
        <f>CHOOSE(1+MOD(startday+2-2,7),"S","M","T","W","T","F","S")</f>
        <v>M</v>
      </c>
      <c r="D46" s="30" t="str">
        <f>CHOOSE(1+MOD(startday+3-2,7),"S","M","T","W","T","F","S")</f>
        <v>T</v>
      </c>
      <c r="E46" s="30" t="str">
        <f>CHOOSE(1+MOD(startday+4-2,7),"S","M","T","W","T","F","S")</f>
        <v>W</v>
      </c>
      <c r="F46" s="30" t="str">
        <f>CHOOSE(1+MOD(startday+5-2,7),"S","M","T","W","T","F","S")</f>
        <v>T</v>
      </c>
      <c r="G46" s="30" t="str">
        <f>CHOOSE(1+MOD(startday+6-2,7),"S","M","T","W","T","F","S")</f>
        <v>F</v>
      </c>
      <c r="H46" s="12" t="str">
        <f>CHOOSE(1+MOD(startday+7-2,7),"S","M","T","W","T","F","S")</f>
        <v>S</v>
      </c>
      <c r="J46" s="36"/>
      <c r="K46" s="36"/>
      <c r="L46" s="36"/>
      <c r="M46" s="36"/>
      <c r="N46" s="36"/>
      <c r="O46" s="36"/>
      <c r="P46" s="36"/>
      <c r="R46" s="49">
        <f t="shared" si="56"/>
        <v>46558</v>
      </c>
      <c r="S46" s="48">
        <f t="shared" si="57"/>
        <v>46559</v>
      </c>
      <c r="T46" s="48">
        <f t="shared" si="52"/>
        <v>46560</v>
      </c>
      <c r="U46" s="48">
        <f t="shared" si="58"/>
        <v>46561</v>
      </c>
      <c r="V46" s="48">
        <f t="shared" si="53"/>
        <v>46562</v>
      </c>
      <c r="W46" s="48">
        <f t="shared" si="54"/>
        <v>46563</v>
      </c>
      <c r="X46" s="50">
        <f t="shared" si="55"/>
        <v>46564</v>
      </c>
      <c r="AA46" s="40"/>
    </row>
    <row r="47" spans="2:27" s="2" customFormat="1" ht="11.5" x14ac:dyDescent="0.25">
      <c r="B47" s="17" t="str">
        <f>IF(WEEKDAY(B45,1)=startday,B45,"")</f>
        <v/>
      </c>
      <c r="C47" s="15" t="str">
        <f>IF(B47="",IF(WEEKDAY(B45,1)=MOD(startday,7)+1,B45,""),B47+1)</f>
        <v/>
      </c>
      <c r="D47" s="15" t="str">
        <f>IF(C47="",IF(WEEKDAY(B45,1)=MOD(startday+1,7)+1,B45,""),C47+1)</f>
        <v/>
      </c>
      <c r="E47" s="48" t="str">
        <f>IF(D47="",IF(WEEKDAY(B45,1)=MOD(startday+2,7)+1,B45,""),D47+1)</f>
        <v/>
      </c>
      <c r="F47" s="48" t="str">
        <f>IF(E47="",IF(WEEKDAY(B45,1)=MOD(startday+3,7)+1,B45,""),E47+1)</f>
        <v/>
      </c>
      <c r="G47" s="48">
        <f>IF(F47="",IF(WEEKDAY(B45,1)=MOD(startday+4,7)+1,B45,""),F47+1)</f>
        <v>46388</v>
      </c>
      <c r="H47" s="18">
        <f>IF(G47="",IF(WEEKDAY(B45,1)=MOD(startday+5,7)+1,B45,""),G47+1)</f>
        <v>46389</v>
      </c>
      <c r="J47" s="38"/>
      <c r="K47" s="36"/>
      <c r="L47" s="36"/>
      <c r="M47" s="36"/>
      <c r="N47" s="36"/>
      <c r="O47" s="36"/>
      <c r="P47" s="36"/>
      <c r="R47" s="49">
        <f>IF(X46="","",IF(MONTH(X46+1)&lt;&gt;MONTH(X46),"",X46+1))</f>
        <v>46565</v>
      </c>
      <c r="S47" s="48">
        <f t="shared" si="57"/>
        <v>46566</v>
      </c>
      <c r="T47" s="48">
        <f t="shared" si="52"/>
        <v>46567</v>
      </c>
      <c r="U47" s="48">
        <f t="shared" si="58"/>
        <v>46568</v>
      </c>
      <c r="V47" s="48" t="str">
        <f t="shared" si="53"/>
        <v/>
      </c>
      <c r="W47" s="48" t="str">
        <f t="shared" si="54"/>
        <v/>
      </c>
      <c r="X47" s="50" t="str">
        <f t="shared" si="55"/>
        <v/>
      </c>
      <c r="AA47" s="40"/>
    </row>
    <row r="48" spans="2:27" s="2" customFormat="1" ht="11.5" x14ac:dyDescent="0.25">
      <c r="B48" s="17">
        <f>IF(H47="","",IF(MONTH(H47+1)&lt;&gt;MONTH(H47),"",H47+1))</f>
        <v>46390</v>
      </c>
      <c r="C48" s="15">
        <f>IF(B48="","",IF(MONTH(B48+1)&lt;&gt;MONTH(B48),"",B48+1))</f>
        <v>46391</v>
      </c>
      <c r="D48" s="66">
        <f>IF(C48="","",IF(MONTH(C48+1)&lt;&gt;MONTH(C48),"",C48+1))</f>
        <v>46392</v>
      </c>
      <c r="E48" s="15">
        <f>IF(D48="","",IF(MONTH(D48+1)&lt;&gt;MONTH(D48),"",D48+1))</f>
        <v>46393</v>
      </c>
      <c r="F48" s="15">
        <f t="shared" ref="F48:F52" si="59">IF(E48="","",IF(MONTH(E48+1)&lt;&gt;MONTH(E48),"",E48+1))</f>
        <v>46394</v>
      </c>
      <c r="G48" s="15">
        <f t="shared" ref="G48:G52" si="60">IF(F48="","",IF(MONTH(F48+1)&lt;&gt;MONTH(F48),"",F48+1))</f>
        <v>46395</v>
      </c>
      <c r="H48" s="18">
        <f t="shared" ref="H48:H52" si="61">IF(G48="","",IF(MONTH(G48+1)&lt;&gt;MONTH(G48),"",G48+1))</f>
        <v>46396</v>
      </c>
      <c r="J48" s="36"/>
      <c r="K48" s="36"/>
      <c r="L48" s="36"/>
      <c r="M48" s="36"/>
      <c r="N48" s="36"/>
      <c r="O48" s="36"/>
      <c r="P48" s="36"/>
      <c r="R48" s="49" t="str">
        <f t="shared" si="56"/>
        <v/>
      </c>
      <c r="S48" s="48" t="str">
        <f t="shared" si="57"/>
        <v/>
      </c>
      <c r="T48" s="48" t="str">
        <f t="shared" si="52"/>
        <v/>
      </c>
      <c r="U48" s="48" t="str">
        <f t="shared" si="58"/>
        <v/>
      </c>
      <c r="V48" s="48" t="str">
        <f t="shared" si="53"/>
        <v/>
      </c>
      <c r="W48" s="48" t="str">
        <f t="shared" si="54"/>
        <v/>
      </c>
      <c r="X48" s="50" t="str">
        <f t="shared" si="55"/>
        <v/>
      </c>
      <c r="AA48" s="40"/>
    </row>
    <row r="49" spans="2:27" s="2" customFormat="1" ht="11.5" x14ac:dyDescent="0.25">
      <c r="B49" s="17">
        <f t="shared" ref="B49:B52" si="62">IF(H48="","",IF(MONTH(H48+1)&lt;&gt;MONTH(H48),"",H48+1))</f>
        <v>46397</v>
      </c>
      <c r="C49" s="15">
        <f t="shared" ref="C49:C52" si="63">IF(B49="","",IF(MONTH(B49+1)&lt;&gt;MONTH(B49),"",B49+1))</f>
        <v>46398</v>
      </c>
      <c r="D49" s="15">
        <f t="shared" ref="D49:D52" si="64">IF(C49="","",IF(MONTH(C49+1)&lt;&gt;MONTH(C49),"",C49+1))</f>
        <v>46399</v>
      </c>
      <c r="E49" s="15">
        <f t="shared" ref="E49:E52" si="65">IF(D49="","",IF(MONTH(D49+1)&lt;&gt;MONTH(D49),"",D49+1))</f>
        <v>46400</v>
      </c>
      <c r="F49" s="15">
        <f t="shared" si="59"/>
        <v>46401</v>
      </c>
      <c r="G49" s="15">
        <f t="shared" si="60"/>
        <v>46402</v>
      </c>
      <c r="H49" s="18">
        <f t="shared" si="61"/>
        <v>46403</v>
      </c>
      <c r="J49" s="36"/>
      <c r="K49" s="36"/>
      <c r="L49" s="36"/>
      <c r="M49" s="36"/>
      <c r="N49" s="36"/>
      <c r="O49" s="36"/>
      <c r="P49" s="36"/>
      <c r="R49" s="90">
        <f>DATE(YEAR(R41+35),MONTH(R41+35),1)</f>
        <v>46569</v>
      </c>
      <c r="S49" s="91"/>
      <c r="T49" s="91"/>
      <c r="U49" s="91"/>
      <c r="V49" s="91"/>
      <c r="W49" s="91"/>
      <c r="X49" s="92"/>
      <c r="AA49" s="40"/>
    </row>
    <row r="50" spans="2:27" s="2" customFormat="1" ht="11.5" x14ac:dyDescent="0.25">
      <c r="B50" s="17">
        <f>IF(H49="","",IF(MONTH(H49+1)&lt;&gt;MONTH(H49),"",H49+1))</f>
        <v>46404</v>
      </c>
      <c r="C50" s="15">
        <f t="shared" si="63"/>
        <v>46405</v>
      </c>
      <c r="D50" s="15">
        <f t="shared" si="64"/>
        <v>46406</v>
      </c>
      <c r="E50" s="15">
        <f t="shared" si="65"/>
        <v>46407</v>
      </c>
      <c r="F50" s="15">
        <f t="shared" si="59"/>
        <v>46408</v>
      </c>
      <c r="G50" s="15">
        <f t="shared" si="60"/>
        <v>46409</v>
      </c>
      <c r="H50" s="18">
        <f t="shared" si="61"/>
        <v>46410</v>
      </c>
      <c r="J50" s="36"/>
      <c r="K50" s="36"/>
      <c r="L50" s="36"/>
      <c r="M50" s="36"/>
      <c r="N50" s="36"/>
      <c r="O50" s="36"/>
      <c r="P50" s="36"/>
      <c r="R50" s="51" t="str">
        <f>CHOOSE(1+MOD(startday+1-2,7),"S","M","T","W","T","F","S")</f>
        <v>S</v>
      </c>
      <c r="S50" s="52" t="str">
        <f>CHOOSE(1+MOD(startday+2-2,7),"S","M","T","W","T","F","S")</f>
        <v>M</v>
      </c>
      <c r="T50" s="52" t="str">
        <f>CHOOSE(1+MOD(startday+3-2,7),"S","M","T","W","T","F","S")</f>
        <v>T</v>
      </c>
      <c r="U50" s="52" t="str">
        <f>CHOOSE(1+MOD(startday+4-2,7),"S","M","T","W","T","F","S")</f>
        <v>W</v>
      </c>
      <c r="V50" s="52" t="str">
        <f>CHOOSE(1+MOD(startday+5-2,7),"S","M","T","W","T","F","S")</f>
        <v>T</v>
      </c>
      <c r="W50" s="52" t="str">
        <f>CHOOSE(1+MOD(startday+6-2,7),"S","M","T","W","T","F","S")</f>
        <v>F</v>
      </c>
      <c r="X50" s="53" t="str">
        <f>CHOOSE(1+MOD(startday+7-2,7),"S","M","T","W","T","F","S")</f>
        <v>S</v>
      </c>
      <c r="AA50" s="40"/>
    </row>
    <row r="51" spans="2:27" s="2" customFormat="1" ht="11.5" x14ac:dyDescent="0.25">
      <c r="B51" s="17">
        <f t="shared" si="62"/>
        <v>46411</v>
      </c>
      <c r="C51" s="15">
        <f t="shared" si="63"/>
        <v>46412</v>
      </c>
      <c r="D51" s="15">
        <f t="shared" si="64"/>
        <v>46413</v>
      </c>
      <c r="E51" s="15">
        <f t="shared" si="65"/>
        <v>46414</v>
      </c>
      <c r="F51" s="15">
        <f t="shared" si="59"/>
        <v>46415</v>
      </c>
      <c r="G51" s="15">
        <f t="shared" si="60"/>
        <v>46416</v>
      </c>
      <c r="H51" s="18">
        <f t="shared" si="61"/>
        <v>46417</v>
      </c>
      <c r="J51" s="16"/>
      <c r="K51" s="16"/>
      <c r="L51" s="16"/>
      <c r="M51" s="16"/>
      <c r="N51" s="16"/>
      <c r="O51" s="16"/>
      <c r="P51" s="16"/>
      <c r="R51" s="49" t="str">
        <f>IF(WEEKDAY(R49,1)=startday,R49,"")</f>
        <v/>
      </c>
      <c r="S51" s="48" t="str">
        <f>IF(R51="",IF(WEEKDAY(R49,1)=MOD(startday,7)+1,R49,""),R51+1)</f>
        <v/>
      </c>
      <c r="T51" s="48" t="str">
        <f>IF(S51="",IF(WEEKDAY(R49,1)=MOD(startday+1,7)+1,R49,""),S51+1)</f>
        <v/>
      </c>
      <c r="U51" s="48" t="str">
        <f>IF(T51="",IF(WEEKDAY(R49,1)=MOD(startday+2,7)+1,R49,""),T51+1)</f>
        <v/>
      </c>
      <c r="V51" s="48">
        <f>IF(U51="",IF(WEEKDAY(R49,1)=MOD(startday+3,7)+1,R49,""),U51+1)</f>
        <v>46569</v>
      </c>
      <c r="W51" s="48">
        <f>IF(V51="",IF(WEEKDAY(R49,1)=MOD(startday+4,7)+1,R49,""),V51+1)</f>
        <v>46570</v>
      </c>
      <c r="X51" s="50">
        <f>IF(W51="",IF(WEEKDAY(R49,1)=MOD(startday+5,7)+1,R49,""),W51+1)</f>
        <v>46571</v>
      </c>
      <c r="AA51" s="40"/>
    </row>
    <row r="52" spans="2:27" s="2" customFormat="1" ht="11.5" x14ac:dyDescent="0.25">
      <c r="B52" s="19">
        <f t="shared" si="62"/>
        <v>46418</v>
      </c>
      <c r="C52" s="20" t="str">
        <f t="shared" si="63"/>
        <v/>
      </c>
      <c r="D52" s="20" t="str">
        <f t="shared" si="64"/>
        <v/>
      </c>
      <c r="E52" s="20" t="str">
        <f t="shared" si="65"/>
        <v/>
      </c>
      <c r="F52" s="20" t="str">
        <f t="shared" si="59"/>
        <v/>
      </c>
      <c r="G52" s="20" t="str">
        <f t="shared" si="60"/>
        <v/>
      </c>
      <c r="H52" s="21" t="str">
        <f t="shared" si="61"/>
        <v/>
      </c>
      <c r="J52" s="31" t="s">
        <v>34</v>
      </c>
      <c r="K52" s="31"/>
      <c r="L52" s="31"/>
      <c r="M52" s="31"/>
      <c r="N52" s="31"/>
      <c r="O52" s="31"/>
      <c r="P52" s="31"/>
      <c r="R52" s="49">
        <f>IF(X51="","",IF(MONTH(X51+1)&lt;&gt;MONTH(X51),"",X51+1))</f>
        <v>46572</v>
      </c>
      <c r="S52" s="48">
        <f>IF(R52="","",IF(MONTH(R52+1)&lt;&gt;MONTH(R52),"",R52+1))</f>
        <v>46573</v>
      </c>
      <c r="T52" s="48">
        <f t="shared" ref="T52:T56" si="66">IF(S52="","",IF(MONTH(S52+1)&lt;&gt;MONTH(S52),"",S52+1))</f>
        <v>46574</v>
      </c>
      <c r="U52" s="48">
        <f>IF(T52="","",IF(MONTH(T52+1)&lt;&gt;MONTH(T52),"",T52+1))</f>
        <v>46575</v>
      </c>
      <c r="V52" s="48">
        <f t="shared" ref="V52:V56" si="67">IF(U52="","",IF(MONTH(U52+1)&lt;&gt;MONTH(U52),"",U52+1))</f>
        <v>46576</v>
      </c>
      <c r="W52" s="48">
        <f t="shared" ref="W52:W56" si="68">IF(V52="","",IF(MONTH(V52+1)&lt;&gt;MONTH(V52),"",V52+1))</f>
        <v>46577</v>
      </c>
      <c r="X52" s="50">
        <f t="shared" ref="X52:X56" si="69">IF(W52="","",IF(MONTH(W52+1)&lt;&gt;MONTH(W52),"",W52+1))</f>
        <v>46578</v>
      </c>
      <c r="AA52" s="40"/>
    </row>
    <row r="53" spans="2:27" s="2" customFormat="1" ht="11.5" x14ac:dyDescent="0.25">
      <c r="J53" s="54" t="s">
        <v>44</v>
      </c>
      <c r="K53" s="55"/>
      <c r="L53" s="55"/>
      <c r="M53" s="55"/>
      <c r="N53" s="55"/>
      <c r="O53" s="55"/>
      <c r="P53" s="56" t="s">
        <v>74</v>
      </c>
      <c r="R53" s="49">
        <f t="shared" ref="R53:R56" si="70">IF(X52="","",IF(MONTH(X52+1)&lt;&gt;MONTH(X52),"",X52+1))</f>
        <v>46579</v>
      </c>
      <c r="S53" s="48">
        <f t="shared" ref="S53:S56" si="71">IF(R53="","",IF(MONTH(R53+1)&lt;&gt;MONTH(R53),"",R53+1))</f>
        <v>46580</v>
      </c>
      <c r="T53" s="48">
        <f t="shared" si="66"/>
        <v>46581</v>
      </c>
      <c r="U53" s="48">
        <f t="shared" ref="U53:U56" si="72">IF(T53="","",IF(MONTH(T53+1)&lt;&gt;MONTH(T53),"",T53+1))</f>
        <v>46582</v>
      </c>
      <c r="V53" s="48">
        <f t="shared" si="67"/>
        <v>46583</v>
      </c>
      <c r="W53" s="48">
        <f t="shared" si="68"/>
        <v>46584</v>
      </c>
      <c r="X53" s="50">
        <f t="shared" si="69"/>
        <v>46585</v>
      </c>
      <c r="AA53" s="40"/>
    </row>
    <row r="54" spans="2:27" s="2" customFormat="1" ht="11.5" x14ac:dyDescent="0.25">
      <c r="B54" s="31"/>
      <c r="C54" s="31"/>
      <c r="D54" s="31"/>
      <c r="E54" s="31"/>
      <c r="F54" s="31"/>
      <c r="G54" s="31"/>
      <c r="H54" s="31"/>
      <c r="J54" s="57" t="s">
        <v>75</v>
      </c>
      <c r="K54" s="58"/>
      <c r="L54" s="58"/>
      <c r="M54" s="58"/>
      <c r="N54" s="58"/>
      <c r="O54" s="58"/>
      <c r="P54" s="59" t="s">
        <v>76</v>
      </c>
      <c r="R54" s="49">
        <f>IF(X53="","",IF(MONTH(X53+1)&lt;&gt;MONTH(X53),"",X53+1))</f>
        <v>46586</v>
      </c>
      <c r="S54" s="48">
        <f t="shared" si="71"/>
        <v>46587</v>
      </c>
      <c r="T54" s="48">
        <f t="shared" si="66"/>
        <v>46588</v>
      </c>
      <c r="U54" s="48">
        <f t="shared" si="72"/>
        <v>46589</v>
      </c>
      <c r="V54" s="48">
        <f t="shared" si="67"/>
        <v>46590</v>
      </c>
      <c r="W54" s="48">
        <f t="shared" si="68"/>
        <v>46591</v>
      </c>
      <c r="X54" s="50">
        <f t="shared" si="69"/>
        <v>46592</v>
      </c>
      <c r="AA54" s="40"/>
    </row>
    <row r="55" spans="2:27" s="2" customFormat="1" ht="11.5" x14ac:dyDescent="0.25">
      <c r="B55" s="32"/>
      <c r="C55" s="33"/>
      <c r="D55" s="33"/>
      <c r="E55" s="33"/>
      <c r="F55" s="33"/>
      <c r="G55" s="33"/>
      <c r="H55" s="34"/>
      <c r="J55" s="79" t="s">
        <v>38</v>
      </c>
      <c r="K55" s="78"/>
      <c r="L55" s="78"/>
      <c r="M55" s="78"/>
      <c r="N55" s="78"/>
      <c r="O55" s="36"/>
      <c r="P55" s="37"/>
      <c r="R55" s="49">
        <f t="shared" si="70"/>
        <v>46593</v>
      </c>
      <c r="S55" s="48">
        <f t="shared" si="71"/>
        <v>46594</v>
      </c>
      <c r="T55" s="48">
        <f t="shared" si="66"/>
        <v>46595</v>
      </c>
      <c r="U55" s="48">
        <f t="shared" si="72"/>
        <v>46596</v>
      </c>
      <c r="V55" s="48">
        <f t="shared" si="67"/>
        <v>46597</v>
      </c>
      <c r="W55" s="48">
        <f t="shared" si="68"/>
        <v>46598</v>
      </c>
      <c r="X55" s="50">
        <f t="shared" si="69"/>
        <v>46599</v>
      </c>
      <c r="AA55" s="40"/>
    </row>
    <row r="56" spans="2:27" s="2" customFormat="1" ht="11.5" x14ac:dyDescent="0.25">
      <c r="B56" s="35"/>
      <c r="C56" s="36"/>
      <c r="D56" s="36"/>
      <c r="E56" s="36"/>
      <c r="F56" s="36"/>
      <c r="G56" s="36"/>
      <c r="H56" s="37"/>
      <c r="I56" s="16"/>
      <c r="J56" s="35"/>
      <c r="K56" s="36"/>
      <c r="L56" s="36"/>
      <c r="M56" s="36"/>
      <c r="N56" s="36"/>
      <c r="O56" s="36"/>
      <c r="P56" s="37"/>
      <c r="Q56" s="16"/>
      <c r="R56" s="19" t="str">
        <f t="shared" si="70"/>
        <v/>
      </c>
      <c r="S56" s="20" t="str">
        <f t="shared" si="71"/>
        <v/>
      </c>
      <c r="T56" s="20" t="str">
        <f t="shared" si="66"/>
        <v/>
      </c>
      <c r="U56" s="20" t="str">
        <f t="shared" si="72"/>
        <v/>
      </c>
      <c r="V56" s="20" t="str">
        <f t="shared" si="67"/>
        <v/>
      </c>
      <c r="W56" s="20" t="str">
        <f t="shared" si="68"/>
        <v/>
      </c>
      <c r="X56" s="21" t="str">
        <f t="shared" si="69"/>
        <v/>
      </c>
      <c r="AA56" s="40"/>
    </row>
    <row r="57" spans="2:27" s="2" customFormat="1" ht="11.5" x14ac:dyDescent="0.25">
      <c r="B57" s="35"/>
      <c r="C57" s="36"/>
      <c r="D57" s="36"/>
      <c r="E57" s="36"/>
      <c r="F57" s="36"/>
      <c r="G57" s="36"/>
      <c r="H57" s="37"/>
      <c r="J57" s="35"/>
      <c r="K57" s="36"/>
      <c r="L57" s="36"/>
      <c r="M57" s="36"/>
      <c r="N57" s="36"/>
      <c r="O57" s="36"/>
      <c r="P57" s="37"/>
      <c r="AA57" s="40"/>
    </row>
    <row r="58" spans="2:27" s="2" customFormat="1" ht="11.5" x14ac:dyDescent="0.25">
      <c r="B58" s="35"/>
      <c r="C58" s="36"/>
      <c r="D58" s="36"/>
      <c r="E58" s="36"/>
      <c r="F58" s="36"/>
      <c r="G58" s="36"/>
      <c r="H58" s="37"/>
      <c r="I58" s="88"/>
      <c r="J58" s="35"/>
      <c r="K58" s="36"/>
      <c r="L58" s="36"/>
      <c r="M58" s="36"/>
      <c r="N58" s="36"/>
      <c r="O58" s="36"/>
      <c r="P58" s="37"/>
      <c r="Q58" s="31"/>
      <c r="R58" s="31"/>
      <c r="S58" s="31"/>
      <c r="T58" s="31"/>
      <c r="U58" s="31"/>
      <c r="V58" s="31"/>
      <c r="W58" s="31"/>
      <c r="X58" s="31"/>
      <c r="AA58" s="40" t="s">
        <v>21</v>
      </c>
    </row>
    <row r="59" spans="2:27" s="2" customFormat="1" ht="11.5" x14ac:dyDescent="0.25">
      <c r="B59" s="35"/>
      <c r="C59" s="36"/>
      <c r="D59" s="36"/>
      <c r="E59" s="36"/>
      <c r="F59" s="36"/>
      <c r="G59" s="36"/>
      <c r="H59" s="37"/>
      <c r="I59" s="34"/>
      <c r="J59" s="35"/>
      <c r="K59" s="36"/>
      <c r="L59" s="36"/>
      <c r="M59" s="36"/>
      <c r="N59" s="36"/>
      <c r="O59" s="36"/>
      <c r="P59" s="37"/>
      <c r="Q59" s="32"/>
      <c r="R59" s="33"/>
      <c r="S59" s="33"/>
      <c r="T59" s="33"/>
      <c r="U59" s="33"/>
      <c r="V59" s="33"/>
      <c r="W59" s="33"/>
      <c r="X59" s="34"/>
      <c r="AA59" s="40" t="s">
        <v>22</v>
      </c>
    </row>
    <row r="60" spans="2:27" s="2" customFormat="1" x14ac:dyDescent="0.25">
      <c r="B60" s="35"/>
      <c r="C60" s="36"/>
      <c r="D60" s="36"/>
      <c r="E60" s="36"/>
      <c r="F60" s="36"/>
      <c r="G60" s="36"/>
      <c r="H60" s="37"/>
      <c r="I60" s="37"/>
      <c r="J60" s="35"/>
      <c r="K60" s="36"/>
      <c r="L60" s="36"/>
      <c r="M60" s="36"/>
      <c r="N60" s="36"/>
      <c r="O60" s="36"/>
      <c r="P60" s="37"/>
      <c r="Q60" s="35"/>
      <c r="R60" s="36"/>
      <c r="S60" s="36"/>
      <c r="T60" s="36"/>
      <c r="U60" s="36"/>
      <c r="V60" s="36"/>
      <c r="W60" s="36"/>
      <c r="X60" s="37"/>
      <c r="AA60" s="44"/>
    </row>
    <row r="61" spans="2:27" s="2" customFormat="1" x14ac:dyDescent="0.25">
      <c r="I61" s="37"/>
      <c r="J61" s="35"/>
      <c r="K61" s="36"/>
      <c r="L61" s="36"/>
      <c r="M61" s="36"/>
      <c r="N61" s="36"/>
      <c r="O61" s="36"/>
      <c r="P61" s="37"/>
      <c r="Q61" s="35"/>
      <c r="R61" s="36"/>
      <c r="S61" s="36"/>
      <c r="T61" s="36"/>
      <c r="U61" s="36"/>
      <c r="V61" s="36"/>
      <c r="W61" s="36"/>
      <c r="X61" s="37"/>
      <c r="AA61" s="44"/>
    </row>
    <row r="62" spans="2:27" s="2" customFormat="1" ht="13" thickBot="1" x14ac:dyDescent="0.3">
      <c r="B62" s="47"/>
      <c r="C62" s="16" t="s">
        <v>0</v>
      </c>
      <c r="H62" s="89"/>
      <c r="I62" s="37"/>
      <c r="J62" s="35"/>
      <c r="K62" s="36"/>
      <c r="L62" s="36"/>
      <c r="M62" s="36"/>
      <c r="N62" s="36"/>
      <c r="O62" s="36"/>
      <c r="P62" s="37"/>
      <c r="Q62" s="35"/>
      <c r="R62" s="36"/>
      <c r="S62" s="36"/>
      <c r="T62" s="36"/>
      <c r="U62" s="36"/>
      <c r="V62" s="36"/>
      <c r="W62" s="36"/>
      <c r="X62" s="37"/>
      <c r="AA62" s="44"/>
    </row>
    <row r="63" spans="2:27" s="2" customFormat="1" ht="13" thickBot="1" x14ac:dyDescent="0.3">
      <c r="B63" s="80"/>
      <c r="C63" s="16" t="s">
        <v>2</v>
      </c>
      <c r="H63" s="14"/>
      <c r="I63" s="37"/>
      <c r="J63" s="35"/>
      <c r="K63" s="36"/>
      <c r="L63" s="36"/>
      <c r="M63" s="36"/>
      <c r="N63" s="36"/>
      <c r="O63" s="36"/>
      <c r="P63" s="37"/>
      <c r="Q63" s="35"/>
      <c r="R63" s="36"/>
      <c r="S63" s="36"/>
      <c r="T63" s="36"/>
      <c r="U63" s="36"/>
      <c r="V63" s="36"/>
      <c r="W63" s="36"/>
      <c r="X63" s="37"/>
      <c r="AA63" s="44"/>
    </row>
    <row r="64" spans="2:27" s="2" customFormat="1" x14ac:dyDescent="0.25">
      <c r="B64"/>
      <c r="C64"/>
      <c r="D64"/>
      <c r="E64"/>
      <c r="F64"/>
      <c r="H64"/>
      <c r="I64" s="37"/>
      <c r="J64" s="35"/>
      <c r="K64" s="36"/>
      <c r="L64" s="36"/>
      <c r="M64" s="36"/>
      <c r="N64" s="36"/>
      <c r="O64" s="36"/>
      <c r="P64" s="37"/>
      <c r="Q64" s="35"/>
      <c r="R64" s="36"/>
      <c r="S64" s="36"/>
      <c r="T64" s="36"/>
      <c r="U64" s="36"/>
      <c r="V64" s="36"/>
      <c r="W64" s="36"/>
      <c r="X64" s="37"/>
      <c r="AA64" s="44"/>
    </row>
    <row r="65" spans="1:27" s="2" customFormat="1" x14ac:dyDescent="0.25">
      <c r="B65"/>
      <c r="C65"/>
      <c r="D65"/>
      <c r="E65"/>
      <c r="F65"/>
      <c r="G65"/>
      <c r="H65"/>
      <c r="J65" s="35"/>
      <c r="K65" s="36"/>
      <c r="L65" s="36"/>
      <c r="M65" s="36"/>
      <c r="N65" s="36"/>
      <c r="O65" s="36"/>
      <c r="P65" s="37"/>
      <c r="AA65" s="44"/>
    </row>
    <row r="66" spans="1:27" s="2" customFormat="1" x14ac:dyDescent="0.25">
      <c r="B66"/>
      <c r="C66"/>
      <c r="D66"/>
      <c r="E66"/>
      <c r="F66"/>
      <c r="G66"/>
      <c r="H66"/>
      <c r="I66" s="16"/>
      <c r="R66" s="15"/>
      <c r="S66" s="16" t="s">
        <v>1</v>
      </c>
      <c r="AA66" s="44"/>
    </row>
    <row r="67" spans="1:27" s="2" customFormat="1" x14ac:dyDescent="0.25">
      <c r="B67"/>
      <c r="C67"/>
      <c r="D67"/>
      <c r="E67"/>
      <c r="F67"/>
      <c r="G67"/>
      <c r="H67"/>
      <c r="I67" s="16"/>
      <c r="K67" s="31" t="s">
        <v>5</v>
      </c>
      <c r="L67" s="31"/>
      <c r="M67" s="31"/>
      <c r="N67" s="31"/>
      <c r="O67" s="31"/>
      <c r="R67" s="15"/>
      <c r="S67" s="16" t="s">
        <v>15</v>
      </c>
      <c r="AA67" s="44"/>
    </row>
    <row r="68" spans="1:27" x14ac:dyDescent="0.25">
      <c r="A68" s="3"/>
      <c r="J68" s="2"/>
      <c r="K68" s="32"/>
      <c r="L68" s="33"/>
      <c r="M68" s="33"/>
      <c r="N68" s="33"/>
      <c r="O68" s="34"/>
      <c r="P68" s="2"/>
      <c r="Q68" s="3"/>
      <c r="R68" s="3"/>
      <c r="S68" s="3"/>
      <c r="T68" s="3"/>
      <c r="U68" s="3"/>
      <c r="V68" s="3"/>
      <c r="W68" s="3"/>
      <c r="X68" s="3"/>
      <c r="AA68" s="44"/>
    </row>
    <row r="69" spans="1:27" x14ac:dyDescent="0.25">
      <c r="J69" s="2"/>
      <c r="K69" s="35"/>
      <c r="L69" s="36"/>
      <c r="M69" s="36"/>
      <c r="N69" s="36"/>
      <c r="O69" s="37"/>
      <c r="P69" s="2"/>
    </row>
    <row r="70" spans="1:27" x14ac:dyDescent="0.25">
      <c r="J70" s="2"/>
      <c r="K70" s="35"/>
      <c r="L70" s="36"/>
      <c r="M70" s="36"/>
      <c r="N70" s="36"/>
      <c r="O70" s="37"/>
      <c r="P70" s="2"/>
    </row>
    <row r="71" spans="1:27" x14ac:dyDescent="0.25">
      <c r="J71" s="2"/>
      <c r="K71" s="35"/>
      <c r="L71" s="36"/>
      <c r="M71" s="36"/>
      <c r="N71" s="36"/>
      <c r="O71" s="37"/>
      <c r="P71" s="2"/>
    </row>
    <row r="72" spans="1:27" x14ac:dyDescent="0.25">
      <c r="J72" s="2"/>
      <c r="K72" s="35"/>
      <c r="L72" s="36"/>
      <c r="M72" s="36"/>
      <c r="N72" s="36"/>
      <c r="O72" s="37"/>
      <c r="P72" s="2"/>
    </row>
    <row r="73" spans="1:27" x14ac:dyDescent="0.25">
      <c r="J73" s="2"/>
      <c r="K73" s="35"/>
      <c r="L73" s="36"/>
      <c r="M73" s="36"/>
      <c r="N73" s="36"/>
      <c r="O73" s="37"/>
      <c r="P73" s="2"/>
    </row>
    <row r="74" spans="1:27" x14ac:dyDescent="0.25">
      <c r="J74" s="2"/>
      <c r="K74" s="2"/>
      <c r="L74" s="2"/>
      <c r="M74" s="2"/>
      <c r="N74" s="2"/>
      <c r="O74" s="2"/>
      <c r="P74" s="2"/>
    </row>
    <row r="75" spans="1:27" x14ac:dyDescent="0.25">
      <c r="J75" s="2"/>
      <c r="K75" s="2"/>
      <c r="L75" s="2"/>
      <c r="M75" s="2"/>
      <c r="N75" s="2"/>
      <c r="O75" s="2"/>
      <c r="P75" s="2"/>
    </row>
    <row r="76" spans="1:27" x14ac:dyDescent="0.25">
      <c r="J76" s="2"/>
      <c r="L76" s="2"/>
      <c r="M76" s="2"/>
      <c r="N76" s="2"/>
      <c r="O76" s="2"/>
      <c r="P76" s="2"/>
    </row>
  </sheetData>
  <mergeCells count="27">
    <mergeCell ref="B33:H33"/>
    <mergeCell ref="J11:P11"/>
    <mergeCell ref="J12:P12"/>
    <mergeCell ref="AA19:AA22"/>
    <mergeCell ref="AA29:AA34"/>
    <mergeCell ref="R25:X25"/>
    <mergeCell ref="R8:X8"/>
    <mergeCell ref="B7:X7"/>
    <mergeCell ref="J8:P8"/>
    <mergeCell ref="J9:P9"/>
    <mergeCell ref="J10:P10"/>
    <mergeCell ref="R49:X49"/>
    <mergeCell ref="B45:H45"/>
    <mergeCell ref="A2:M2"/>
    <mergeCell ref="D4:E4"/>
    <mergeCell ref="AA5:AA6"/>
    <mergeCell ref="B16:H16"/>
    <mergeCell ref="R16:X16"/>
    <mergeCell ref="B25:H25"/>
    <mergeCell ref="R33:X33"/>
    <mergeCell ref="R41:X41"/>
    <mergeCell ref="AA37:AA38"/>
    <mergeCell ref="AA8:AA12"/>
    <mergeCell ref="AA13:AA16"/>
    <mergeCell ref="AA23:AA27"/>
    <mergeCell ref="B8:H8"/>
    <mergeCell ref="B37:H37"/>
  </mergeCells>
  <phoneticPr fontId="0" type="noConversion"/>
  <conditionalFormatting sqref="R34:X39">
    <cfRule type="timePeriod" dxfId="0" priority="1" timePeriod="lastMonth">
      <formula>AND(MONTH(R34)=MONTH(EDATE(TODAY(),0-1)),YEAR(R34)=YEAR(EDATE(TODAY(),0-1)))</formula>
    </cfRule>
  </conditionalFormatting>
  <hyperlinks>
    <hyperlink ref="A2" r:id="rId1" xr:uid="{00000000-0004-0000-0000-000000000000}"/>
  </hyperlinks>
  <printOptions horizontalCentered="1"/>
  <pageMargins left="0.25" right="0.25" top="0.35" bottom="0.35" header="0.25" footer="0.25"/>
  <pageSetup orientation="portrait" r:id="rId2"/>
  <headerFooter alignWithMargins="0">
    <oddFooter>&amp;L&amp;8&amp;K00-049Calendar Templates by Vertex42.com&amp;R&amp;8&amp;K00-049https://www.vertex42.com/calendars/school-calendar.html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YearlyCalendar</vt:lpstr>
      <vt:lpstr>month</vt:lpstr>
      <vt:lpstr>YearlyCalendar!Print_Area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District Calendar Template</dc:title>
  <dc:creator>Vertex42.com</dc:creator>
  <dc:description>(c) 2013-2018 Vertex42 LLC. All Rights Reserved.</dc:description>
  <cp:lastModifiedBy>Debra Morris</cp:lastModifiedBy>
  <cp:lastPrinted>2026-07-29T16:28:05Z</cp:lastPrinted>
  <dcterms:created xsi:type="dcterms:W3CDTF">2004-08-16T18:44:14Z</dcterms:created>
  <dcterms:modified xsi:type="dcterms:W3CDTF">2026-07-29T17:07:40Z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2013-2018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1.1.1</vt:lpwstr>
  </property>
</Properties>
</file>