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309"/>
  <workbookPr/>
  <mc:AlternateContent xmlns:mc="http://schemas.openxmlformats.org/markup-compatibility/2006">
    <mc:Choice Requires="x15">
      <x15ac:absPath xmlns:x15ac="http://schemas.microsoft.com/office/spreadsheetml/2010/11/ac" url="/Users/JeffH/Downloads/"/>
    </mc:Choice>
  </mc:AlternateContent>
  <bookViews>
    <workbookView xWindow="680" yWindow="460" windowWidth="22280" windowHeight="20540"/>
  </bookViews>
  <sheets>
    <sheet name="Monthly Home Budget"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6" i="1" l="1"/>
  <c r="C5" i="1"/>
  <c r="E48" i="1"/>
  <c r="E47" i="1"/>
  <c r="D16" i="1"/>
  <c r="D5" i="1"/>
  <c r="D26" i="1"/>
  <c r="D38" i="1"/>
  <c r="D50" i="1"/>
  <c r="D69" i="1"/>
  <c r="D6" i="1"/>
  <c r="D7" i="1"/>
  <c r="C26" i="1"/>
  <c r="C38" i="1"/>
  <c r="C50" i="1"/>
  <c r="C69" i="1"/>
  <c r="C6" i="1"/>
  <c r="C7" i="1"/>
  <c r="E7" i="1"/>
  <c r="E15" i="1"/>
  <c r="E14" i="1"/>
  <c r="E13" i="1"/>
  <c r="E12" i="1"/>
  <c r="E11" i="1"/>
  <c r="B2" i="1"/>
  <c r="E5" i="1"/>
  <c r="E6" i="1"/>
  <c r="E16" i="1"/>
  <c r="E20" i="1"/>
  <c r="E21" i="1"/>
  <c r="E22" i="1"/>
  <c r="E23" i="1"/>
  <c r="E24" i="1"/>
  <c r="E25" i="1"/>
  <c r="E26" i="1"/>
  <c r="C27" i="1"/>
  <c r="D27" i="1"/>
  <c r="E30" i="1"/>
  <c r="E31" i="1"/>
  <c r="E32" i="1"/>
  <c r="E33" i="1"/>
  <c r="E34" i="1"/>
  <c r="E35" i="1"/>
  <c r="E36" i="1"/>
  <c r="E37" i="1"/>
  <c r="E38" i="1"/>
  <c r="C39" i="1"/>
  <c r="D39" i="1"/>
  <c r="E42" i="1"/>
  <c r="E43" i="1"/>
  <c r="E44" i="1"/>
  <c r="E45" i="1"/>
  <c r="E46" i="1"/>
  <c r="E49" i="1"/>
  <c r="E50" i="1"/>
  <c r="C51" i="1"/>
  <c r="D51" i="1"/>
  <c r="E54" i="1"/>
  <c r="E55" i="1"/>
  <c r="E56" i="1"/>
  <c r="E57" i="1"/>
  <c r="E58" i="1"/>
  <c r="E59" i="1"/>
  <c r="E60" i="1"/>
  <c r="E61" i="1"/>
  <c r="E62" i="1"/>
  <c r="E63" i="1"/>
  <c r="E64" i="1"/>
  <c r="E65" i="1"/>
  <c r="E66" i="1"/>
  <c r="E67" i="1"/>
  <c r="E68" i="1"/>
  <c r="E69" i="1"/>
  <c r="C70" i="1"/>
  <c r="D70" i="1"/>
</calcChain>
</file>

<file path=xl/sharedStrings.xml><?xml version="1.0" encoding="utf-8"?>
<sst xmlns="http://schemas.openxmlformats.org/spreadsheetml/2006/main" count="90" uniqueCount="66">
  <si>
    <t xml:space="preserve">Life </t>
    <phoneticPr fontId="1"/>
  </si>
  <si>
    <t>Suplement Ins</t>
    <phoneticPr fontId="1"/>
  </si>
  <si>
    <t>Disability</t>
    <phoneticPr fontId="1"/>
  </si>
  <si>
    <t xml:space="preserve"> Auto</t>
    <phoneticPr fontId="1"/>
  </si>
  <si>
    <t>Home/Renters</t>
    <phoneticPr fontId="1"/>
  </si>
  <si>
    <t xml:space="preserve"> Visa</t>
    <phoneticPr fontId="1"/>
  </si>
  <si>
    <t>Auto</t>
    <phoneticPr fontId="1"/>
  </si>
  <si>
    <t xml:space="preserve"> Master Card</t>
    <phoneticPr fontId="1"/>
  </si>
  <si>
    <t xml:space="preserve"> Student Loan</t>
    <phoneticPr fontId="1"/>
  </si>
  <si>
    <t>Medical Insurance</t>
    <phoneticPr fontId="1"/>
  </si>
  <si>
    <t>Total insurance</t>
    <phoneticPr fontId="1"/>
  </si>
  <si>
    <t>Credit Payments</t>
    <phoneticPr fontId="1"/>
  </si>
  <si>
    <t>Cell Phone</t>
    <phoneticPr fontId="1"/>
  </si>
  <si>
    <t>Electric</t>
    <phoneticPr fontId="1"/>
  </si>
  <si>
    <t>Trash</t>
    <phoneticPr fontId="1"/>
  </si>
  <si>
    <t>Netflix</t>
    <phoneticPr fontId="1"/>
  </si>
  <si>
    <t>Christmas/B-day</t>
    <phoneticPr fontId="1"/>
  </si>
  <si>
    <t>Stocks and bonds</t>
  </si>
  <si>
    <t>Other</t>
  </si>
  <si>
    <t>Charitable donations</t>
  </si>
  <si>
    <t xml:space="preserve"> Clothing</t>
  </si>
  <si>
    <t xml:space="preserve"> School</t>
  </si>
  <si>
    <t xml:space="preserve"> Medical/prescriptions</t>
  </si>
  <si>
    <t xml:space="preserve"> Entertainment</t>
  </si>
  <si>
    <t xml:space="preserve"> Memberships</t>
  </si>
  <si>
    <t xml:space="preserve"> Vacation</t>
  </si>
  <si>
    <t xml:space="preserve"> Pet care</t>
  </si>
  <si>
    <t>This worksheet is locked to preserve the formulas that calculate your results. To unlock the worksheet, go to the Tools menu, select Protection, then choose Unprotect Sheet. This sheet does not use a password.</t>
  </si>
  <si>
    <t>This worksheet can help you create and maintain a monthly home budget. Enter values into the yellow boxes. Results will be shown in the green boxes. You may also enter notes in the gray boxes.</t>
  </si>
  <si>
    <t>Income Source</t>
  </si>
  <si>
    <t>Totals</t>
  </si>
  <si>
    <t>Income less Expenses</t>
  </si>
  <si>
    <t>Summary</t>
  </si>
  <si>
    <t>Actual</t>
  </si>
  <si>
    <t>Budgeted</t>
  </si>
  <si>
    <t>Over/Under</t>
  </si>
  <si>
    <t>Notes</t>
  </si>
  <si>
    <t>Income</t>
  </si>
  <si>
    <t>Total income</t>
  </si>
  <si>
    <t>Expenses</t>
  </si>
  <si>
    <t>Percent of expenses</t>
  </si>
  <si>
    <t>Total finance payments</t>
  </si>
  <si>
    <t>Fixed Expenses</t>
  </si>
  <si>
    <t>Total fixed expenses</t>
  </si>
  <si>
    <t>Variable Expenses</t>
  </si>
  <si>
    <t>Total variable expenses</t>
  </si>
  <si>
    <t>Amex</t>
    <phoneticPr fontId="1"/>
  </si>
  <si>
    <t>Discover</t>
    <phoneticPr fontId="1"/>
  </si>
  <si>
    <t>Insurances</t>
    <phoneticPr fontId="1"/>
  </si>
  <si>
    <t xml:space="preserve">Salary </t>
    <phoneticPr fontId="1"/>
  </si>
  <si>
    <t>Salary</t>
    <phoneticPr fontId="1"/>
  </si>
  <si>
    <t>Medical</t>
  </si>
  <si>
    <t xml:space="preserve">PD </t>
  </si>
  <si>
    <t>$38,000 outstanding</t>
  </si>
  <si>
    <t>rent</t>
  </si>
  <si>
    <t>Internet</t>
  </si>
  <si>
    <t>Gas</t>
  </si>
  <si>
    <t>Child Support</t>
  </si>
  <si>
    <t>Auto Misc</t>
  </si>
  <si>
    <t>* Groceries</t>
  </si>
  <si>
    <t>*Adult Lunch 1</t>
  </si>
  <si>
    <t>*  Auto Fuel</t>
  </si>
  <si>
    <t>*Adult Lunch 2</t>
  </si>
  <si>
    <t>* Dining out</t>
  </si>
  <si>
    <t>* Misc</t>
  </si>
  <si>
    <t xml:space="preserve"> Purifoy Home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</si>
</sst>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 yyyy"/>
  </numFmts>
  <fonts count="12" x14ac:knownFonts="1">
    <font>
      <sz val="10"/>
      <name val="Arial"/>
    </font>
    <font>
      <sz val="8"/>
      <name val="Arial"/>
    </font>
    <font>
      <sz val="22"/>
      <color indexed="9"/>
      <name val="Arial"/>
    </font>
    <font>
      <sz val="10"/>
      <color indexed="23"/>
      <name val="Arial"/>
    </font>
    <font>
      <sz val="10"/>
      <name val="Arial"/>
    </font>
    <font>
      <b/>
      <sz val="10"/>
      <color indexed="23"/>
      <name val="Arial"/>
    </font>
    <font>
      <sz val="10"/>
      <name val="Arial"/>
    </font>
    <font>
      <b/>
      <sz val="10"/>
      <color indexed="17"/>
      <name val="Arial"/>
    </font>
    <font>
      <sz val="10"/>
      <name val="Arial"/>
    </font>
    <font>
      <sz val="10"/>
      <color indexed="43"/>
      <name val="Arial"/>
    </font>
    <font>
      <b/>
      <sz val="10"/>
      <color indexed="43"/>
      <name val="Arial"/>
    </font>
    <font>
      <sz val="10"/>
      <name val="Arial"/>
    </font>
  </fonts>
  <fills count="8">
    <fill>
      <patternFill patternType="none"/>
    </fill>
    <fill>
      <patternFill patternType="gray125"/>
    </fill>
    <fill>
      <patternFill patternType="solid">
        <fgColor indexed="21"/>
        <bgColor indexed="64"/>
      </patternFill>
    </fill>
    <fill>
      <patternFill patternType="solid">
        <fgColor indexed="42"/>
        <bgColor indexed="64"/>
      </patternFill>
    </fill>
    <fill>
      <patternFill patternType="solid">
        <fgColor indexed="43"/>
        <bgColor indexed="64"/>
      </patternFill>
    </fill>
    <fill>
      <patternFill patternType="lightGray">
        <fgColor indexed="8"/>
        <bgColor indexed="42"/>
      </patternFill>
    </fill>
    <fill>
      <patternFill patternType="solid">
        <fgColor indexed="22"/>
        <bgColor indexed="64"/>
      </patternFill>
    </fill>
    <fill>
      <patternFill patternType="solid">
        <fgColor indexed="61"/>
        <bgColor indexed="64"/>
      </patternFill>
    </fill>
  </fills>
  <borders count="37">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indexed="22"/>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indexed="22"/>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indexed="23"/>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style="thin">
        <color indexed="22"/>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medium">
        <color auto="1"/>
      </top>
      <bottom style="medium">
        <color auto="1"/>
      </bottom>
      <diagonal/>
    </border>
  </borders>
  <cellStyleXfs count="1">
    <xf numFmtId="0" fontId="0" fillId="0" borderId="0"/>
  </cellStyleXfs>
  <cellXfs count="88">
    <xf numFmtId="0" fontId="0" fillId="0" borderId="0" xfId="0"/>
    <xf numFmtId="0" fontId="0" fillId="0" borderId="0" xfId="0" applyAlignment="1"/>
    <xf numFmtId="0" fontId="6" fillId="0" borderId="0"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vertical="center"/>
    </xf>
    <xf numFmtId="4" fontId="10" fillId="2" borderId="3" xfId="0" applyNumberFormat="1" applyFont="1" applyFill="1" applyBorder="1" applyAlignment="1" applyProtection="1">
      <alignment horizontal="center" vertical="center"/>
    </xf>
    <xf numFmtId="0" fontId="10" fillId="2" borderId="4" xfId="0" applyNumberFormat="1" applyFont="1" applyFill="1" applyBorder="1" applyAlignment="1" applyProtection="1">
      <alignment horizontal="center" vertical="center"/>
    </xf>
    <xf numFmtId="0" fontId="10" fillId="2" borderId="5"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left" vertical="center"/>
    </xf>
    <xf numFmtId="4" fontId="11" fillId="3" borderId="7" xfId="0" applyNumberFormat="1" applyFont="1" applyFill="1" applyBorder="1" applyAlignment="1" applyProtection="1">
      <alignment horizontal="center" vertical="center"/>
    </xf>
    <xf numFmtId="4" fontId="11" fillId="3" borderId="8"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4" fontId="11" fillId="4" borderId="8" xfId="0" applyNumberFormat="1" applyFont="1" applyFill="1" applyBorder="1" applyAlignment="1" applyProtection="1">
      <alignment horizontal="center" vertical="center"/>
      <protection locked="0"/>
    </xf>
    <xf numFmtId="2" fontId="8" fillId="0" borderId="1" xfId="0" applyNumberFormat="1" applyFont="1" applyFill="1" applyBorder="1" applyAlignment="1" applyProtection="1">
      <alignment horizontal="right" vertical="center"/>
    </xf>
    <xf numFmtId="4" fontId="11" fillId="4" borderId="9" xfId="0" applyNumberFormat="1" applyFont="1" applyFill="1" applyBorder="1" applyAlignment="1" applyProtection="1">
      <alignment horizontal="center" vertical="center"/>
      <protection locked="0"/>
    </xf>
    <xf numFmtId="4" fontId="11" fillId="4" borderId="10" xfId="0" applyNumberFormat="1" applyFont="1" applyFill="1" applyBorder="1" applyAlignment="1" applyProtection="1">
      <alignment horizontal="center" vertical="center"/>
      <protection locked="0"/>
    </xf>
    <xf numFmtId="4" fontId="11" fillId="3" borderId="11" xfId="0" applyNumberFormat="1" applyFont="1" applyFill="1" applyBorder="1" applyAlignment="1" applyProtection="1">
      <alignment horizontal="center" vertical="center"/>
    </xf>
    <xf numFmtId="4" fontId="11" fillId="4" borderId="7" xfId="0" applyNumberFormat="1" applyFont="1" applyFill="1" applyBorder="1" applyAlignment="1" applyProtection="1">
      <alignment horizontal="center" vertical="center"/>
      <protection locked="0"/>
    </xf>
    <xf numFmtId="4" fontId="11" fillId="4" borderId="12" xfId="0" applyNumberFormat="1" applyFont="1" applyFill="1" applyBorder="1" applyAlignment="1" applyProtection="1">
      <alignment horizontal="center" vertical="center"/>
      <protection locked="0"/>
    </xf>
    <xf numFmtId="4" fontId="11" fillId="4" borderId="13" xfId="0" applyNumberFormat="1" applyFont="1" applyFill="1" applyBorder="1" applyAlignment="1" applyProtection="1">
      <alignment horizontal="center" vertical="center"/>
      <protection locked="0"/>
    </xf>
    <xf numFmtId="4" fontId="11" fillId="4" borderId="14" xfId="0" applyNumberFormat="1" applyFont="1" applyFill="1" applyBorder="1" applyAlignment="1" applyProtection="1">
      <alignment horizontal="center" vertical="center"/>
      <protection locked="0"/>
    </xf>
    <xf numFmtId="4" fontId="11" fillId="3" borderId="13" xfId="0" applyNumberFormat="1" applyFont="1" applyFill="1" applyBorder="1" applyAlignment="1" applyProtection="1">
      <alignment horizontal="center" vertical="center"/>
    </xf>
    <xf numFmtId="0" fontId="1"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vertical="center"/>
    </xf>
    <xf numFmtId="0" fontId="8"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11" fillId="0" borderId="0" xfId="0" applyNumberFormat="1" applyFont="1" applyFill="1" applyBorder="1" applyAlignment="1" applyProtection="1"/>
    <xf numFmtId="0" fontId="11"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11" fillId="0" borderId="6" xfId="0" applyNumberFormat="1" applyFont="1" applyFill="1" applyBorder="1" applyAlignment="1" applyProtection="1">
      <alignment horizontal="left" vertical="center" indent="1"/>
    </xf>
    <xf numFmtId="0" fontId="11" fillId="0" borderId="15" xfId="0" applyNumberFormat="1" applyFont="1" applyFill="1" applyBorder="1" applyAlignment="1" applyProtection="1">
      <alignment horizontal="left" vertical="center" indent="1"/>
    </xf>
    <xf numFmtId="0" fontId="11" fillId="0" borderId="16" xfId="0" applyNumberFormat="1" applyFont="1" applyFill="1" applyBorder="1" applyAlignment="1" applyProtection="1">
      <alignment horizontal="left" vertical="center" indent="1"/>
    </xf>
    <xf numFmtId="0" fontId="11" fillId="0" borderId="17" xfId="0" applyNumberFormat="1" applyFont="1" applyFill="1" applyBorder="1" applyAlignment="1" applyProtection="1">
      <alignment horizontal="left" vertical="center" indent="1"/>
    </xf>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center"/>
    </xf>
    <xf numFmtId="0" fontId="4" fillId="0" borderId="0" xfId="0" applyFont="1" applyAlignment="1" applyProtection="1"/>
    <xf numFmtId="0" fontId="1" fillId="0" borderId="0" xfId="0" applyNumberFormat="1" applyFont="1" applyFill="1" applyBorder="1" applyAlignment="1" applyProtection="1">
      <alignment horizontal="right"/>
    </xf>
    <xf numFmtId="0" fontId="1" fillId="0" borderId="0" xfId="0" applyNumberFormat="1" applyFont="1" applyFill="1" applyBorder="1" applyAlignment="1" applyProtection="1">
      <alignment horizontal="center"/>
    </xf>
    <xf numFmtId="164" fontId="5" fillId="0" borderId="0"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left" vertical="center" indent="1"/>
    </xf>
    <xf numFmtId="4" fontId="11" fillId="4" borderId="20" xfId="0" applyNumberFormat="1" applyFont="1" applyFill="1" applyBorder="1" applyAlignment="1" applyProtection="1">
      <alignment horizontal="center" vertical="center"/>
      <protection locked="0"/>
    </xf>
    <xf numFmtId="4" fontId="11" fillId="3" borderId="2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4" fontId="11" fillId="3" borderId="21" xfId="0" applyNumberFormat="1" applyFont="1" applyFill="1" applyBorder="1" applyAlignment="1" applyProtection="1">
      <alignment horizontal="center" vertical="center"/>
    </xf>
    <xf numFmtId="4" fontId="11" fillId="3" borderId="22" xfId="0" applyNumberFormat="1" applyFont="1" applyFill="1" applyBorder="1" applyAlignment="1" applyProtection="1">
      <alignment horizontal="center" vertical="center"/>
    </xf>
    <xf numFmtId="4" fontId="4" fillId="3" borderId="23"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left" vertical="center"/>
    </xf>
    <xf numFmtId="4" fontId="4" fillId="3" borderId="24" xfId="0" applyNumberFormat="1" applyFont="1" applyFill="1" applyBorder="1" applyAlignment="1" applyProtection="1">
      <alignment horizontal="center" vertical="center"/>
    </xf>
    <xf numFmtId="4" fontId="4" fillId="3" borderId="11" xfId="0" applyNumberFormat="1" applyFont="1" applyFill="1" applyBorder="1" applyAlignment="1" applyProtection="1">
      <alignment horizontal="center" vertical="center"/>
    </xf>
    <xf numFmtId="4" fontId="4" fillId="3" borderId="2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left" vertical="center"/>
    </xf>
    <xf numFmtId="0" fontId="4" fillId="0" borderId="0" xfId="0" applyFont="1"/>
    <xf numFmtId="0" fontId="4" fillId="0" borderId="6" xfId="0" applyNumberFormat="1" applyFont="1" applyFill="1" applyBorder="1" applyAlignment="1" applyProtection="1">
      <alignment horizontal="left" vertical="center"/>
    </xf>
    <xf numFmtId="4" fontId="4" fillId="3" borderId="26" xfId="0" applyNumberFormat="1" applyFont="1" applyFill="1" applyBorder="1" applyAlignment="1" applyProtection="1">
      <alignment horizontal="center" vertical="center"/>
    </xf>
    <xf numFmtId="4" fontId="4" fillId="3" borderId="27" xfId="0" applyNumberFormat="1" applyFont="1" applyFill="1" applyBorder="1" applyAlignment="1" applyProtection="1">
      <alignment horizontal="center" vertical="center"/>
    </xf>
    <xf numFmtId="10" fontId="4" fillId="3" borderId="28" xfId="0" applyNumberFormat="1" applyFont="1" applyFill="1" applyBorder="1" applyAlignment="1" applyProtection="1">
      <alignment horizontal="center" vertical="center"/>
    </xf>
    <xf numFmtId="4" fontId="4" fillId="5" borderId="25"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left" vertical="center"/>
    </xf>
    <xf numFmtId="4" fontId="4" fillId="3" borderId="29" xfId="0" applyNumberFormat="1" applyFont="1" applyFill="1" applyBorder="1" applyAlignment="1" applyProtection="1">
      <alignment horizontal="center" vertical="center"/>
    </xf>
    <xf numFmtId="4" fontId="4" fillId="3" borderId="30" xfId="0" applyNumberFormat="1" applyFont="1" applyFill="1" applyBorder="1" applyAlignment="1" applyProtection="1">
      <alignment horizontal="center" vertical="center"/>
    </xf>
    <xf numFmtId="10" fontId="4" fillId="3" borderId="1" xfId="0" applyNumberFormat="1" applyFont="1" applyFill="1" applyBorder="1" applyAlignment="1" applyProtection="1">
      <alignment horizontal="center" vertical="center"/>
    </xf>
    <xf numFmtId="10" fontId="4" fillId="3" borderId="31" xfId="0" applyNumberFormat="1" applyFont="1" applyFill="1" applyBorder="1" applyAlignment="1" applyProtection="1">
      <alignment horizontal="center" vertical="center"/>
    </xf>
    <xf numFmtId="0" fontId="4" fillId="0" borderId="32" xfId="0" applyNumberFormat="1" applyFont="1" applyFill="1" applyBorder="1" applyAlignment="1" applyProtection="1">
      <alignment horizontal="left" vertical="center"/>
    </xf>
    <xf numFmtId="10" fontId="4" fillId="3" borderId="11" xfId="0" applyNumberFormat="1" applyFont="1" applyFill="1" applyBorder="1" applyAlignment="1" applyProtection="1">
      <alignment horizontal="center" vertical="center"/>
    </xf>
    <xf numFmtId="0" fontId="11" fillId="6" borderId="8" xfId="0" applyNumberFormat="1" applyFont="1" applyFill="1" applyBorder="1" applyAlignment="1" applyProtection="1">
      <alignment horizontal="left" vertical="center"/>
      <protection locked="0"/>
    </xf>
    <xf numFmtId="0" fontId="0" fillId="0" borderId="33" xfId="0" applyBorder="1" applyAlignment="1">
      <alignment horizontal="left"/>
    </xf>
    <xf numFmtId="0" fontId="11" fillId="6" borderId="11" xfId="0" applyNumberFormat="1" applyFont="1" applyFill="1" applyBorder="1" applyAlignment="1" applyProtection="1">
      <alignment horizontal="left" vertical="center"/>
      <protection locked="0"/>
    </xf>
    <xf numFmtId="0" fontId="0" fillId="0" borderId="34" xfId="0" applyBorder="1" applyAlignment="1">
      <alignment horizontal="left"/>
    </xf>
    <xf numFmtId="0" fontId="11" fillId="6" borderId="13" xfId="0" applyNumberFormat="1" applyFont="1" applyFill="1" applyBorder="1" applyAlignment="1" applyProtection="1">
      <alignment horizontal="left" vertical="center"/>
      <protection locked="0"/>
    </xf>
    <xf numFmtId="0" fontId="0" fillId="0" borderId="35" xfId="0" applyBorder="1" applyAlignment="1">
      <alignment horizontal="left"/>
    </xf>
    <xf numFmtId="0" fontId="10" fillId="2" borderId="4" xfId="0" applyNumberFormat="1" applyFont="1" applyFill="1" applyBorder="1" applyAlignment="1" applyProtection="1">
      <alignment horizontal="center" vertical="center"/>
    </xf>
    <xf numFmtId="0" fontId="0" fillId="0" borderId="36" xfId="0" applyBorder="1" applyAlignment="1"/>
    <xf numFmtId="0" fontId="3" fillId="0" borderId="0" xfId="0" applyFont="1" applyBorder="1" applyAlignment="1">
      <alignment horizontal="justify" vertical="top" wrapText="1"/>
    </xf>
    <xf numFmtId="0" fontId="3" fillId="0" borderId="0" xfId="0" applyFont="1" applyBorder="1" applyAlignment="1">
      <alignment horizontal="justify" vertical="top"/>
    </xf>
    <xf numFmtId="0" fontId="3" fillId="0" borderId="0" xfId="0" applyNumberFormat="1" applyFont="1" applyFill="1" applyBorder="1" applyAlignment="1" applyProtection="1">
      <alignment horizontal="justify" vertical="top" wrapText="1"/>
    </xf>
    <xf numFmtId="0" fontId="0" fillId="0" borderId="0" xfId="0" applyAlignment="1"/>
    <xf numFmtId="0" fontId="2" fillId="7" borderId="0" xfId="0" applyNumberFormat="1" applyFont="1" applyFill="1" applyBorder="1" applyAlignment="1" applyProtection="1">
      <alignment horizontal="left" vertical="center" indent="2"/>
    </xf>
    <xf numFmtId="0" fontId="0" fillId="0" borderId="6" xfId="0" applyNumberFormat="1" applyFont="1" applyFill="1" applyBorder="1" applyAlignment="1" applyProtection="1">
      <alignment horizontal="left" vertical="center" indent="1"/>
    </xf>
    <xf numFmtId="0" fontId="0" fillId="0" borderId="16" xfId="0" applyNumberFormat="1" applyFont="1" applyFill="1" applyBorder="1" applyAlignment="1" applyProtection="1">
      <alignment horizontal="left" vertical="center" indent="1"/>
    </xf>
    <xf numFmtId="0" fontId="0" fillId="6" borderId="8" xfId="0" applyNumberFormat="1" applyFont="1" applyFill="1" applyBorder="1" applyAlignment="1" applyProtection="1">
      <alignment horizontal="left" vertical="center"/>
      <protection locked="0"/>
    </xf>
    <xf numFmtId="0" fontId="0" fillId="0" borderId="18" xfId="0" applyNumberFormat="1" applyFont="1" applyFill="1" applyBorder="1" applyAlignment="1" applyProtection="1">
      <alignment horizontal="left" vertical="center" inden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showGridLines="0" tabSelected="1" zoomScale="125" workbookViewId="0">
      <selection activeCell="C68" sqref="C68"/>
    </sheetView>
  </sheetViews>
  <sheetFormatPr baseColWidth="10" defaultColWidth="0" defaultRowHeight="11" zeroHeight="1" x14ac:dyDescent="0.15"/>
  <cols>
    <col min="1" max="1" width="1" style="27" customWidth="1"/>
    <col min="2" max="2" width="25" style="27" customWidth="1"/>
    <col min="3" max="5" width="15" style="43" customWidth="1"/>
    <col min="6" max="6" width="1.83203125" style="44" customWidth="1"/>
    <col min="7" max="7" width="43.83203125" style="27" customWidth="1"/>
    <col min="8" max="8" width="1" style="27" customWidth="1"/>
    <col min="9" max="16384" width="10" style="27" hidden="1"/>
  </cols>
  <sheetData>
    <row r="1" spans="1:8" ht="30" customHeight="1" x14ac:dyDescent="0.15">
      <c r="A1" s="83" t="s">
        <v>65</v>
      </c>
      <c r="B1" s="82"/>
      <c r="C1" s="82"/>
      <c r="D1" s="82"/>
      <c r="E1" s="82"/>
      <c r="F1" s="82"/>
      <c r="G1" s="82"/>
      <c r="H1" s="82"/>
    </row>
    <row r="2" spans="1:8" s="28" customFormat="1" ht="14.25" customHeight="1" x14ac:dyDescent="0.15">
      <c r="A2" s="14"/>
      <c r="B2" s="45">
        <f ca="1">NOW()</f>
        <v>42829.907922685183</v>
      </c>
      <c r="C2" s="2"/>
      <c r="D2" s="2"/>
      <c r="E2" s="2"/>
      <c r="F2" s="3"/>
      <c r="H2" s="29"/>
    </row>
    <row r="3" spans="1:8" s="31" customFormat="1" ht="14" customHeight="1" thickBot="1" x14ac:dyDescent="0.2">
      <c r="A3" s="30"/>
      <c r="B3" s="4" t="s">
        <v>32</v>
      </c>
      <c r="C3" s="5"/>
      <c r="D3" s="5"/>
      <c r="E3" s="5"/>
      <c r="F3" s="49"/>
    </row>
    <row r="4" spans="1:8" s="33" customFormat="1" ht="14" customHeight="1" thickBot="1" x14ac:dyDescent="0.2">
      <c r="A4" s="32"/>
      <c r="B4" s="7" t="s">
        <v>30</v>
      </c>
      <c r="C4" s="8" t="s">
        <v>33</v>
      </c>
      <c r="D4" s="9" t="s">
        <v>34</v>
      </c>
      <c r="E4" s="10" t="s">
        <v>35</v>
      </c>
      <c r="G4" s="79" t="s">
        <v>28</v>
      </c>
    </row>
    <row r="5" spans="1:8" s="33" customFormat="1" ht="12" customHeight="1" x14ac:dyDescent="0.15">
      <c r="A5" s="34"/>
      <c r="B5" s="11" t="s">
        <v>37</v>
      </c>
      <c r="C5" s="12">
        <f>C16</f>
        <v>0</v>
      </c>
      <c r="D5" s="12">
        <f>D16</f>
        <v>5632</v>
      </c>
      <c r="E5" s="50" t="str">
        <f>IF(OR(C5,D5),IF(C5-D5&gt;0,FIXED(C5-D5,2)&amp;" over",IF(C5-D5&lt;0,FIXED(D5-C5,2)&amp;" under","at budget ")),"")</f>
        <v>5,632.00 under</v>
      </c>
      <c r="G5" s="80"/>
    </row>
    <row r="6" spans="1:8" s="33" customFormat="1" ht="12" customHeight="1" x14ac:dyDescent="0.15">
      <c r="A6" s="34"/>
      <c r="B6" s="11" t="s">
        <v>39</v>
      </c>
      <c r="C6" s="13">
        <f>(C26+C38+C50+C69)</f>
        <v>0</v>
      </c>
      <c r="D6" s="13">
        <f>(D26+D38+D50+D69)</f>
        <v>5632</v>
      </c>
      <c r="E6" s="51" t="str">
        <f>IF(OR(C6,D6),IF(C6-D6&gt;0,FIXED(C6-D6,2)&amp;" over",IF(C6-D6&lt;0,FIXED(D6-C6,2)&amp;" under","at budget")),"")</f>
        <v>5,632.00 under</v>
      </c>
      <c r="G6" s="80"/>
    </row>
    <row r="7" spans="1:8" s="35" customFormat="1" ht="12" customHeight="1" thickBot="1" x14ac:dyDescent="0.2">
      <c r="A7" s="14"/>
      <c r="B7" s="53" t="s">
        <v>31</v>
      </c>
      <c r="C7" s="54">
        <f>C5-C6</f>
        <v>0</v>
      </c>
      <c r="D7" s="55">
        <f>D5-D6</f>
        <v>0</v>
      </c>
      <c r="E7" s="56" t="str">
        <f>IF(OR(C7,D7),IF(C7-D7&gt;0,FIXED(C7-D7,2)&amp;" under ",IF(C7-D7&lt;0,FIXED(D7-C7,2)&amp;" over","at budget")),"")</f>
        <v/>
      </c>
      <c r="G7" s="80"/>
    </row>
    <row r="8" spans="1:8" s="35" customFormat="1" ht="8" customHeight="1" x14ac:dyDescent="0.15">
      <c r="A8" s="14"/>
      <c r="B8" s="14"/>
      <c r="C8" s="15"/>
      <c r="D8" s="15"/>
      <c r="E8" s="15"/>
      <c r="F8" s="16"/>
    </row>
    <row r="9" spans="1:8" s="31" customFormat="1" ht="14" customHeight="1" thickBot="1" x14ac:dyDescent="0.2">
      <c r="A9" s="14"/>
      <c r="B9" s="4" t="s">
        <v>37</v>
      </c>
      <c r="C9" s="5"/>
      <c r="D9" s="5"/>
      <c r="E9" s="5"/>
      <c r="F9" s="49"/>
    </row>
    <row r="10" spans="1:8" s="33" customFormat="1" ht="14" customHeight="1" thickBot="1" x14ac:dyDescent="0.2">
      <c r="A10" s="32"/>
      <c r="B10" s="7" t="s">
        <v>29</v>
      </c>
      <c r="C10" s="8" t="s">
        <v>33</v>
      </c>
      <c r="D10" s="9" t="s">
        <v>34</v>
      </c>
      <c r="E10" s="9" t="s">
        <v>35</v>
      </c>
      <c r="F10" s="77" t="s">
        <v>36</v>
      </c>
      <c r="G10" s="78"/>
    </row>
    <row r="11" spans="1:8" s="33" customFormat="1" ht="12" customHeight="1" x14ac:dyDescent="0.15">
      <c r="A11" s="34"/>
      <c r="B11" s="36" t="s">
        <v>49</v>
      </c>
      <c r="C11" s="17"/>
      <c r="D11" s="17">
        <v>2480</v>
      </c>
      <c r="E11" s="13" t="str">
        <f>IF(OR(C11,D11,(C11+D11=0)),IF(C11-D11&gt;0,FIXED(C11-D11,2)&amp;" over",IF(C11-D11&lt;0,FIXED(D11-C11,2)&amp;" under","at budget")),"")</f>
        <v>2,480.00 under</v>
      </c>
      <c r="F11" s="75"/>
      <c r="G11" s="76"/>
    </row>
    <row r="12" spans="1:8" s="33" customFormat="1" ht="12" customHeight="1" x14ac:dyDescent="0.15">
      <c r="A12" s="34"/>
      <c r="B12" s="36" t="s">
        <v>50</v>
      </c>
      <c r="C12" s="17"/>
      <c r="D12" s="17">
        <v>2773</v>
      </c>
      <c r="E12" s="13" t="str">
        <f>IF(OR(C12,D12,(C12+D12=0)),IF(C12-D12&gt;0,FIXED(C12-D12,2)&amp;" over",IF(C12-D12&lt;0,FIXED(D12-C12,2)&amp;" under","at budget")),"")</f>
        <v>2,773.00 under</v>
      </c>
      <c r="F12" s="71"/>
      <c r="G12" s="72"/>
    </row>
    <row r="13" spans="1:8" s="33" customFormat="1" ht="12" customHeight="1" x14ac:dyDescent="0.15">
      <c r="A13" s="34"/>
      <c r="B13" s="84" t="s">
        <v>57</v>
      </c>
      <c r="C13" s="17"/>
      <c r="D13" s="17">
        <v>379</v>
      </c>
      <c r="E13" s="13" t="str">
        <f>IF(OR(C13,D13,(C13+D13=0)),IF(C13-D13&gt;0,FIXED(C13-D13,2)&amp;" over",IF(C13-D13&lt;0,FIXED(D13-C13,2)&amp;" under","at budget")),"")</f>
        <v>379.00 under</v>
      </c>
      <c r="F13" s="71"/>
      <c r="G13" s="72"/>
    </row>
    <row r="14" spans="1:8" s="33" customFormat="1" ht="12" customHeight="1" x14ac:dyDescent="0.15">
      <c r="A14" s="34"/>
      <c r="B14" s="37" t="s">
        <v>17</v>
      </c>
      <c r="C14" s="17"/>
      <c r="D14" s="17"/>
      <c r="E14" s="13" t="str">
        <f>IF(OR(C14,D14,(C14+D14=0)),IF(C14-D14&gt;0,FIXED(C14-D14,2)&amp;" over",IF(C14-D14&lt;0,FIXED(D14-C14,2)&amp;" under","at budget")),"")</f>
        <v>at budget</v>
      </c>
      <c r="F14" s="71"/>
      <c r="G14" s="72"/>
    </row>
    <row r="15" spans="1:8" s="34" customFormat="1" ht="12" customHeight="1" thickBot="1" x14ac:dyDescent="0.2">
      <c r="B15" s="46" t="s">
        <v>18</v>
      </c>
      <c r="C15" s="47"/>
      <c r="D15" s="47"/>
      <c r="E15" s="48" t="str">
        <f>IF(OR(C15,D15,(C15+D15=0)),IF(C15-D15&gt;0,FIXED(C15-D15,2)&amp;" over",IF(C15-D15&lt;0,FIXED(D15-C15,2)&amp;" under","at budget")),"")</f>
        <v>at budget</v>
      </c>
      <c r="F15" s="73"/>
      <c r="G15" s="74"/>
    </row>
    <row r="16" spans="1:8" s="35" customFormat="1" ht="12" customHeight="1" thickBot="1" x14ac:dyDescent="0.2">
      <c r="A16" s="14"/>
      <c r="B16" s="57" t="s">
        <v>38</v>
      </c>
      <c r="C16" s="52">
        <f>SUM(C11:C15)</f>
        <v>0</v>
      </c>
      <c r="D16" s="52">
        <f>SUM(D11:D15)</f>
        <v>5632</v>
      </c>
      <c r="E16" s="52" t="str">
        <f>IF(OR(C16,D16),IF(C16-D16&gt;0,FIXED(C16-D16,2)&amp;" over",IF(C16-D16&lt;0,FIXED(D16-C16,2)&amp;" under","at budget")),"")</f>
        <v>5,632.00 under</v>
      </c>
      <c r="F16" s="58"/>
      <c r="G16" s="58"/>
    </row>
    <row r="17" spans="1:7" s="35" customFormat="1" ht="8" customHeight="1" x14ac:dyDescent="0.15">
      <c r="A17" s="14"/>
      <c r="B17" s="14"/>
      <c r="C17" s="15"/>
      <c r="D17" s="15"/>
      <c r="E17" s="15"/>
      <c r="F17" s="16"/>
    </row>
    <row r="18" spans="1:7" s="31" customFormat="1" ht="14" customHeight="1" thickBot="1" x14ac:dyDescent="0.2">
      <c r="A18" s="14"/>
      <c r="B18" s="4" t="s">
        <v>39</v>
      </c>
      <c r="C18" s="18"/>
      <c r="D18" s="18"/>
      <c r="E18" s="18"/>
      <c r="F18" s="6"/>
    </row>
    <row r="19" spans="1:7" s="33" customFormat="1" ht="14" customHeight="1" thickBot="1" x14ac:dyDescent="0.2">
      <c r="A19" s="32"/>
      <c r="B19" s="7" t="s">
        <v>48</v>
      </c>
      <c r="C19" s="8" t="s">
        <v>33</v>
      </c>
      <c r="D19" s="9" t="s">
        <v>34</v>
      </c>
      <c r="E19" s="9" t="s">
        <v>35</v>
      </c>
      <c r="F19" s="77" t="s">
        <v>36</v>
      </c>
      <c r="G19" s="78"/>
    </row>
    <row r="20" spans="1:7" s="33" customFormat="1" ht="12" customHeight="1" x14ac:dyDescent="0.15">
      <c r="A20" s="34"/>
      <c r="B20" s="37" t="s">
        <v>0</v>
      </c>
      <c r="C20" s="19"/>
      <c r="D20" s="19"/>
      <c r="E20" s="13" t="str">
        <f t="shared" ref="E20:E25" si="0">IF(OR(C20,D20,(C20+D20=0)),IF(C20-D20&gt;0,FIXED(C20-D20,2)&amp;" over",IF(C20-D20&lt;0,FIXED(D20-C20,2)&amp;" under","at budget")),"")</f>
        <v>at budget</v>
      </c>
      <c r="F20" s="75"/>
      <c r="G20" s="76"/>
    </row>
    <row r="21" spans="1:7" s="33" customFormat="1" ht="12" customHeight="1" x14ac:dyDescent="0.15">
      <c r="A21" s="34"/>
      <c r="B21" s="38" t="s">
        <v>1</v>
      </c>
      <c r="C21" s="19"/>
      <c r="D21" s="19"/>
      <c r="E21" s="13" t="str">
        <f t="shared" si="0"/>
        <v>at budget</v>
      </c>
      <c r="F21" s="71"/>
      <c r="G21" s="72"/>
    </row>
    <row r="22" spans="1:7" s="33" customFormat="1" ht="12" customHeight="1" x14ac:dyDescent="0.15">
      <c r="A22" s="34"/>
      <c r="B22" s="38" t="s">
        <v>2</v>
      </c>
      <c r="C22" s="19"/>
      <c r="D22" s="19"/>
      <c r="E22" s="13" t="str">
        <f t="shared" si="0"/>
        <v>at budget</v>
      </c>
      <c r="F22" s="71"/>
      <c r="G22" s="72"/>
    </row>
    <row r="23" spans="1:7" s="33" customFormat="1" ht="12" customHeight="1" x14ac:dyDescent="0.15">
      <c r="A23" s="34"/>
      <c r="B23" s="38" t="s">
        <v>9</v>
      </c>
      <c r="C23" s="19"/>
      <c r="D23" s="19">
        <v>285</v>
      </c>
      <c r="E23" s="13" t="str">
        <f t="shared" si="0"/>
        <v>285.00 under</v>
      </c>
      <c r="F23" s="71"/>
      <c r="G23" s="72"/>
    </row>
    <row r="24" spans="1:7" s="33" customFormat="1" ht="12" customHeight="1" x14ac:dyDescent="0.15">
      <c r="A24" s="34"/>
      <c r="B24" s="38" t="s">
        <v>3</v>
      </c>
      <c r="C24" s="19"/>
      <c r="D24" s="19">
        <v>115</v>
      </c>
      <c r="E24" s="13" t="str">
        <f t="shared" si="0"/>
        <v>115.00 under</v>
      </c>
      <c r="F24" s="71"/>
      <c r="G24" s="72"/>
    </row>
    <row r="25" spans="1:7" s="33" customFormat="1" ht="12" customHeight="1" thickBot="1" x14ac:dyDescent="0.2">
      <c r="A25" s="34"/>
      <c r="B25" s="39" t="s">
        <v>4</v>
      </c>
      <c r="C25" s="20"/>
      <c r="D25" s="20"/>
      <c r="E25" s="21" t="str">
        <f t="shared" si="0"/>
        <v>at budget</v>
      </c>
      <c r="F25" s="73"/>
      <c r="G25" s="74"/>
    </row>
    <row r="26" spans="1:7" s="35" customFormat="1" ht="12" customHeight="1" x14ac:dyDescent="0.15">
      <c r="A26" s="14"/>
      <c r="B26" s="59" t="s">
        <v>10</v>
      </c>
      <c r="C26" s="60">
        <f>SUM(C20:C25)</f>
        <v>0</v>
      </c>
      <c r="D26" s="60">
        <f>SUM(D20:D25)</f>
        <v>400</v>
      </c>
      <c r="E26" s="61" t="str">
        <f>IF(OR(C26,D26),IF(C26-D26&gt;0,FIXED(C26-D26,2)&amp;" over",IF(C26-D26&lt;0,FIXED(D26-C26,2)&amp;" under","at budget")),"")</f>
        <v>400.00 under</v>
      </c>
      <c r="F26" s="58"/>
      <c r="G26" s="58"/>
    </row>
    <row r="27" spans="1:7" s="35" customFormat="1" ht="12" customHeight="1" thickBot="1" x14ac:dyDescent="0.2">
      <c r="A27" s="14"/>
      <c r="B27" s="53" t="s">
        <v>40</v>
      </c>
      <c r="C27" s="62" t="str">
        <f>IF(AND(C26,C6),C26/C6,"")</f>
        <v/>
      </c>
      <c r="D27" s="62">
        <f>IF(AND(D26,D6),D26/D6,"")</f>
        <v>7.1022727272727279E-2</v>
      </c>
      <c r="E27" s="63"/>
      <c r="F27" s="58"/>
      <c r="G27" s="58"/>
    </row>
    <row r="28" spans="1:7" s="35" customFormat="1" ht="10.5" customHeight="1" thickBot="1" x14ac:dyDescent="0.2">
      <c r="A28" s="14"/>
      <c r="B28" s="14"/>
      <c r="C28" s="15"/>
      <c r="D28" s="15"/>
      <c r="E28" s="15"/>
      <c r="F28" s="16"/>
    </row>
    <row r="29" spans="1:7" s="33" customFormat="1" ht="14" customHeight="1" thickBot="1" x14ac:dyDescent="0.2">
      <c r="A29" s="14"/>
      <c r="B29" s="7" t="s">
        <v>11</v>
      </c>
      <c r="C29" s="8" t="s">
        <v>33</v>
      </c>
      <c r="D29" s="9" t="s">
        <v>34</v>
      </c>
      <c r="E29" s="9" t="s">
        <v>35</v>
      </c>
      <c r="F29" s="77" t="s">
        <v>36</v>
      </c>
      <c r="G29" s="78"/>
    </row>
    <row r="30" spans="1:7" s="33" customFormat="1" ht="12" customHeight="1" x14ac:dyDescent="0.15">
      <c r="A30" s="34"/>
      <c r="B30" s="37" t="s">
        <v>46</v>
      </c>
      <c r="C30" s="22"/>
      <c r="D30" s="23"/>
      <c r="E30" s="12" t="str">
        <f t="shared" ref="E30:E37" si="1">IF(OR(C30,D30,(C30+D30=0)),IF(C30-D30&gt;0,FIXED(C30-D30,2)&amp;" over",IF(C30-D30&lt;0,FIXED(D30-C30,2)&amp;" under","at budget")),"")</f>
        <v>at budget</v>
      </c>
      <c r="F30" s="75"/>
      <c r="G30" s="76"/>
    </row>
    <row r="31" spans="1:7" s="33" customFormat="1" ht="12" customHeight="1" x14ac:dyDescent="0.15">
      <c r="A31" s="34"/>
      <c r="B31" s="38" t="s">
        <v>5</v>
      </c>
      <c r="C31" s="17"/>
      <c r="D31" s="19"/>
      <c r="E31" s="13" t="str">
        <f t="shared" si="1"/>
        <v>at budget</v>
      </c>
      <c r="F31" s="71"/>
      <c r="G31" s="72"/>
    </row>
    <row r="32" spans="1:7" s="33" customFormat="1" ht="12" customHeight="1" x14ac:dyDescent="0.15">
      <c r="A32" s="34"/>
      <c r="B32" s="38" t="s">
        <v>7</v>
      </c>
      <c r="C32" s="17"/>
      <c r="D32" s="19"/>
      <c r="E32" s="13" t="str">
        <f t="shared" si="1"/>
        <v>at budget</v>
      </c>
      <c r="F32" s="71"/>
      <c r="G32" s="72"/>
    </row>
    <row r="33" spans="1:7" s="33" customFormat="1" ht="12" customHeight="1" x14ac:dyDescent="0.15">
      <c r="A33" s="34"/>
      <c r="B33" s="38" t="s">
        <v>8</v>
      </c>
      <c r="C33" s="17"/>
      <c r="D33" s="19">
        <v>0</v>
      </c>
      <c r="E33" s="13" t="str">
        <f t="shared" si="1"/>
        <v>at budget</v>
      </c>
      <c r="F33" s="86" t="s">
        <v>53</v>
      </c>
      <c r="G33" s="72"/>
    </row>
    <row r="34" spans="1:7" s="33" customFormat="1" ht="12" customHeight="1" x14ac:dyDescent="0.15">
      <c r="A34" s="34"/>
      <c r="B34" s="38" t="s">
        <v>6</v>
      </c>
      <c r="C34" s="17"/>
      <c r="D34" s="19">
        <v>162</v>
      </c>
      <c r="E34" s="13" t="str">
        <f t="shared" si="1"/>
        <v>162.00 under</v>
      </c>
      <c r="F34" s="71"/>
      <c r="G34" s="72"/>
    </row>
    <row r="35" spans="1:7" s="33" customFormat="1" ht="12" customHeight="1" x14ac:dyDescent="0.15">
      <c r="A35" s="34"/>
      <c r="B35" s="85" t="s">
        <v>51</v>
      </c>
      <c r="C35" s="17"/>
      <c r="D35" s="19">
        <v>80</v>
      </c>
      <c r="E35" s="13" t="str">
        <f t="shared" si="1"/>
        <v>80.00 under</v>
      </c>
      <c r="F35" s="71"/>
      <c r="G35" s="72"/>
    </row>
    <row r="36" spans="1:7" s="33" customFormat="1" ht="12" customHeight="1" x14ac:dyDescent="0.15">
      <c r="A36" s="34"/>
      <c r="B36" s="85" t="s">
        <v>52</v>
      </c>
      <c r="C36" s="17"/>
      <c r="D36" s="19">
        <v>110</v>
      </c>
      <c r="E36" s="13" t="str">
        <f t="shared" si="1"/>
        <v>110.00 under</v>
      </c>
      <c r="F36" s="71"/>
      <c r="G36" s="72"/>
    </row>
    <row r="37" spans="1:7" s="33" customFormat="1" ht="12" customHeight="1" thickBot="1" x14ac:dyDescent="0.2">
      <c r="A37" s="34"/>
      <c r="B37" s="36" t="s">
        <v>47</v>
      </c>
      <c r="C37" s="24"/>
      <c r="D37" s="25"/>
      <c r="E37" s="26" t="str">
        <f t="shared" si="1"/>
        <v>at budget</v>
      </c>
      <c r="F37" s="73"/>
      <c r="G37" s="74"/>
    </row>
    <row r="38" spans="1:7" s="35" customFormat="1" ht="12" customHeight="1" x14ac:dyDescent="0.15">
      <c r="A38" s="14"/>
      <c r="B38" s="64" t="s">
        <v>41</v>
      </c>
      <c r="C38" s="65">
        <f>SUM(C30:C37)</f>
        <v>0</v>
      </c>
      <c r="D38" s="66">
        <f>SUM(D30:D37)</f>
        <v>352</v>
      </c>
      <c r="E38" s="61" t="str">
        <f>IF(OR(C38,D38),IF(C38-D38&gt;0,FIXED(C38-D38,2)&amp;" over",IF(C38-D38&lt;0,FIXED(D38-C38,2)&amp;" under","at budget")),"")</f>
        <v>352.00 under</v>
      </c>
      <c r="F38" s="58"/>
      <c r="G38" s="58"/>
    </row>
    <row r="39" spans="1:7" s="35" customFormat="1" ht="13" customHeight="1" thickBot="1" x14ac:dyDescent="0.2">
      <c r="A39" s="14"/>
      <c r="B39" s="53" t="s">
        <v>40</v>
      </c>
      <c r="C39" s="67" t="str">
        <f>IF(AND(C38,C6),C38/C6,"")</f>
        <v/>
      </c>
      <c r="D39" s="68">
        <f>IF(AND(D38,D6),D38/D6,"")</f>
        <v>6.25E-2</v>
      </c>
      <c r="E39" s="63"/>
      <c r="F39" s="58"/>
    </row>
    <row r="40" spans="1:7" s="35" customFormat="1" ht="10" customHeight="1" thickBot="1" x14ac:dyDescent="0.2">
      <c r="A40" s="14"/>
      <c r="B40" s="14"/>
      <c r="C40" s="15"/>
      <c r="D40" s="15"/>
      <c r="E40" s="15"/>
      <c r="F40"/>
    </row>
    <row r="41" spans="1:7" s="33" customFormat="1" ht="14" customHeight="1" thickBot="1" x14ac:dyDescent="0.2">
      <c r="A41" s="14"/>
      <c r="B41" s="7" t="s">
        <v>42</v>
      </c>
      <c r="C41" s="8" t="s">
        <v>33</v>
      </c>
      <c r="D41" s="9" t="s">
        <v>34</v>
      </c>
      <c r="E41" s="9" t="s">
        <v>35</v>
      </c>
      <c r="F41" s="77" t="s">
        <v>36</v>
      </c>
      <c r="G41" s="78"/>
    </row>
    <row r="42" spans="1:7" s="33" customFormat="1" ht="12" customHeight="1" x14ac:dyDescent="0.15">
      <c r="A42" s="34"/>
      <c r="B42" s="87" t="s">
        <v>54</v>
      </c>
      <c r="C42" s="17"/>
      <c r="D42" s="17">
        <v>1317</v>
      </c>
      <c r="E42" s="13" t="str">
        <f t="shared" ref="E42:E49" si="2">IF(OR(C42,D42,(C42+D42=0)),IF(C42-D42&gt;0,FIXED(C42-D42,2)&amp;" over",IF(C42-D42&lt;0,FIXED(D42-C42,2)&amp;" under","at budget")),"")</f>
        <v>1,317.00 under</v>
      </c>
      <c r="F42" s="75"/>
      <c r="G42" s="76"/>
    </row>
    <row r="43" spans="1:7" s="33" customFormat="1" ht="12" customHeight="1" x14ac:dyDescent="0.15">
      <c r="A43" s="34"/>
      <c r="B43" s="38" t="s">
        <v>12</v>
      </c>
      <c r="C43" s="17"/>
      <c r="D43" s="17">
        <v>206</v>
      </c>
      <c r="E43" s="13" t="str">
        <f t="shared" si="2"/>
        <v>206.00 under</v>
      </c>
      <c r="F43" s="71"/>
      <c r="G43" s="72"/>
    </row>
    <row r="44" spans="1:7" s="33" customFormat="1" ht="12" customHeight="1" x14ac:dyDescent="0.15">
      <c r="A44" s="34"/>
      <c r="B44" s="38" t="s">
        <v>19</v>
      </c>
      <c r="C44" s="17"/>
      <c r="D44" s="17">
        <v>563</v>
      </c>
      <c r="E44" s="13" t="str">
        <f t="shared" si="2"/>
        <v>563.00 under</v>
      </c>
      <c r="F44" s="71"/>
      <c r="G44" s="72"/>
    </row>
    <row r="45" spans="1:7" s="33" customFormat="1" ht="12" customHeight="1" x14ac:dyDescent="0.15">
      <c r="A45" s="34"/>
      <c r="B45" s="85" t="s">
        <v>55</v>
      </c>
      <c r="C45" s="17"/>
      <c r="D45" s="17">
        <v>55</v>
      </c>
      <c r="E45" s="13" t="str">
        <f t="shared" si="2"/>
        <v>55.00 under</v>
      </c>
      <c r="F45" s="71"/>
      <c r="G45" s="72"/>
    </row>
    <row r="46" spans="1:7" s="33" customFormat="1" ht="12" customHeight="1" x14ac:dyDescent="0.15">
      <c r="A46" s="34"/>
      <c r="B46" s="38" t="s">
        <v>15</v>
      </c>
      <c r="C46" s="17"/>
      <c r="D46" s="17">
        <v>31</v>
      </c>
      <c r="E46" s="13" t="str">
        <f t="shared" si="2"/>
        <v>31.00 under</v>
      </c>
      <c r="F46" s="71"/>
      <c r="G46" s="72"/>
    </row>
    <row r="47" spans="1:7" s="33" customFormat="1" ht="12" customHeight="1" x14ac:dyDescent="0.15">
      <c r="A47" s="34"/>
      <c r="B47" s="38" t="s">
        <v>14</v>
      </c>
      <c r="C47" s="17"/>
      <c r="D47" s="17"/>
      <c r="E47" s="13" t="str">
        <f t="shared" si="2"/>
        <v>at budget</v>
      </c>
      <c r="F47" s="71"/>
      <c r="G47" s="72"/>
    </row>
    <row r="48" spans="1:7" s="33" customFormat="1" ht="12" customHeight="1" x14ac:dyDescent="0.15">
      <c r="A48" s="34"/>
      <c r="B48" s="85" t="s">
        <v>56</v>
      </c>
      <c r="C48" s="17"/>
      <c r="D48" s="17">
        <v>161</v>
      </c>
      <c r="E48" s="13" t="str">
        <f t="shared" si="2"/>
        <v>161.00 under</v>
      </c>
      <c r="F48" s="71"/>
      <c r="G48" s="72"/>
    </row>
    <row r="49" spans="1:7" s="33" customFormat="1" ht="12" customHeight="1" thickBot="1" x14ac:dyDescent="0.2">
      <c r="A49" s="34"/>
      <c r="B49" s="38" t="s">
        <v>13</v>
      </c>
      <c r="C49" s="17"/>
      <c r="D49" s="17"/>
      <c r="E49" s="13" t="str">
        <f t="shared" si="2"/>
        <v>at budget</v>
      </c>
      <c r="F49" s="73"/>
      <c r="G49" s="74"/>
    </row>
    <row r="50" spans="1:7" s="35" customFormat="1" ht="12" customHeight="1" x14ac:dyDescent="0.15">
      <c r="A50" s="14"/>
      <c r="B50" s="64" t="s">
        <v>43</v>
      </c>
      <c r="C50" s="65">
        <f>SUM(C42:C49)</f>
        <v>0</v>
      </c>
      <c r="D50" s="65">
        <f>SUM(D42:D49)</f>
        <v>2333</v>
      </c>
      <c r="E50" s="61" t="str">
        <f>IF(OR(C50,D50,(C50+D50=0)),IF(C50-D50&gt;0,FIXED(C50-D50,2)&amp;" over ",IF(C50-D50&lt;0,FIXED(D50-C50,2)&amp;" under","at budget")),"")</f>
        <v>2,333.00 under</v>
      </c>
      <c r="F50" s="58"/>
    </row>
    <row r="51" spans="1:7" s="35" customFormat="1" ht="12" customHeight="1" thickBot="1" x14ac:dyDescent="0.2">
      <c r="A51" s="14"/>
      <c r="B51" s="69" t="s">
        <v>40</v>
      </c>
      <c r="C51" s="70" t="str">
        <f>IF(AND(C50,C6),C50/C6,"")</f>
        <v/>
      </c>
      <c r="D51" s="70">
        <f>IF(AND(D50,D6),D50/D6,"")</f>
        <v>0.41424005681818182</v>
      </c>
      <c r="E51" s="63"/>
      <c r="F51" s="58"/>
    </row>
    <row r="52" spans="1:7" s="35" customFormat="1" ht="10" customHeight="1" thickBot="1" x14ac:dyDescent="0.2">
      <c r="A52" s="14"/>
      <c r="B52" s="14"/>
      <c r="C52" s="15"/>
      <c r="D52" s="15"/>
      <c r="E52" s="15"/>
      <c r="F52" s="16"/>
    </row>
    <row r="53" spans="1:7" s="33" customFormat="1" ht="14" customHeight="1" thickBot="1" x14ac:dyDescent="0.2">
      <c r="A53" s="14"/>
      <c r="B53" s="7" t="s">
        <v>44</v>
      </c>
      <c r="C53" s="8" t="s">
        <v>33</v>
      </c>
      <c r="D53" s="9" t="s">
        <v>34</v>
      </c>
      <c r="E53" s="9" t="s">
        <v>35</v>
      </c>
      <c r="F53" s="77" t="s">
        <v>36</v>
      </c>
      <c r="G53" s="78"/>
    </row>
    <row r="54" spans="1:7" s="33" customFormat="1" ht="12" customHeight="1" x14ac:dyDescent="0.15">
      <c r="A54" s="34"/>
      <c r="B54" s="85" t="s">
        <v>58</v>
      </c>
      <c r="C54" s="19"/>
      <c r="D54" s="19">
        <v>45</v>
      </c>
      <c r="E54" s="13" t="str">
        <f t="shared" ref="E54:E68" si="3">IF(OR(C54,D54,(C54+D54=0)),IF(C54-D54&gt;0,FIXED(C54-D54,2)&amp;" over",IF(C54-D54&lt;0,FIXED(D54-C54,2)&amp;" under","at budget")),"")</f>
        <v>45.00 under</v>
      </c>
      <c r="F54" s="75"/>
      <c r="G54" s="76"/>
    </row>
    <row r="55" spans="1:7" s="33" customFormat="1" ht="12" customHeight="1" x14ac:dyDescent="0.15">
      <c r="A55" s="34"/>
      <c r="B55" s="85" t="s">
        <v>59</v>
      </c>
      <c r="C55" s="19"/>
      <c r="D55" s="19">
        <v>700</v>
      </c>
      <c r="E55" s="13" t="str">
        <f t="shared" si="3"/>
        <v>700.00 under</v>
      </c>
      <c r="F55" s="71"/>
      <c r="G55" s="72"/>
    </row>
    <row r="56" spans="1:7" s="33" customFormat="1" ht="12" customHeight="1" x14ac:dyDescent="0.15">
      <c r="A56" s="34"/>
      <c r="B56" s="85" t="s">
        <v>61</v>
      </c>
      <c r="C56" s="19"/>
      <c r="D56" s="19">
        <v>175</v>
      </c>
      <c r="E56" s="13" t="str">
        <f t="shared" si="3"/>
        <v>175.00 under</v>
      </c>
      <c r="F56" s="71"/>
      <c r="G56" s="72"/>
    </row>
    <row r="57" spans="1:7" s="33" customFormat="1" ht="12" customHeight="1" x14ac:dyDescent="0.15">
      <c r="A57" s="34"/>
      <c r="B57" s="85" t="s">
        <v>60</v>
      </c>
      <c r="C57" s="19"/>
      <c r="D57" s="19">
        <v>217</v>
      </c>
      <c r="E57" s="13" t="str">
        <f t="shared" si="3"/>
        <v>217.00 under</v>
      </c>
      <c r="F57" s="71"/>
      <c r="G57" s="72"/>
    </row>
    <row r="58" spans="1:7" s="33" customFormat="1" ht="12" customHeight="1" x14ac:dyDescent="0.15">
      <c r="A58" s="34"/>
      <c r="B58" s="85" t="s">
        <v>62</v>
      </c>
      <c r="C58" s="19"/>
      <c r="D58" s="19">
        <v>217</v>
      </c>
      <c r="E58" s="13" t="str">
        <f t="shared" si="3"/>
        <v>217.00 under</v>
      </c>
      <c r="F58" s="71"/>
      <c r="G58" s="72"/>
    </row>
    <row r="59" spans="1:7" s="33" customFormat="1" ht="12" customHeight="1" x14ac:dyDescent="0.15">
      <c r="A59" s="34"/>
      <c r="B59" s="38" t="s">
        <v>20</v>
      </c>
      <c r="C59" s="19"/>
      <c r="D59" s="19">
        <v>225</v>
      </c>
      <c r="E59" s="13" t="str">
        <f t="shared" si="3"/>
        <v>225.00 under</v>
      </c>
      <c r="F59" s="71"/>
      <c r="G59" s="72"/>
    </row>
    <row r="60" spans="1:7" s="33" customFormat="1" ht="12" customHeight="1" x14ac:dyDescent="0.15">
      <c r="A60" s="34"/>
      <c r="B60" s="38" t="s">
        <v>21</v>
      </c>
      <c r="C60" s="19"/>
      <c r="D60" s="19">
        <v>300</v>
      </c>
      <c r="E60" s="13" t="str">
        <f t="shared" si="3"/>
        <v>300.00 under</v>
      </c>
      <c r="F60" s="71"/>
      <c r="G60" s="72"/>
    </row>
    <row r="61" spans="1:7" s="33" customFormat="1" ht="12" customHeight="1" x14ac:dyDescent="0.15">
      <c r="A61" s="34"/>
      <c r="B61" s="38" t="s">
        <v>22</v>
      </c>
      <c r="C61" s="19"/>
      <c r="D61" s="19"/>
      <c r="E61" s="13" t="str">
        <f t="shared" si="3"/>
        <v>at budget</v>
      </c>
      <c r="F61" s="71"/>
      <c r="G61" s="72"/>
    </row>
    <row r="62" spans="1:7" s="33" customFormat="1" ht="12" customHeight="1" x14ac:dyDescent="0.15">
      <c r="A62" s="34"/>
      <c r="B62" s="38" t="s">
        <v>23</v>
      </c>
      <c r="C62" s="19"/>
      <c r="D62" s="19"/>
      <c r="E62" s="13" t="str">
        <f t="shared" si="3"/>
        <v>at budget</v>
      </c>
      <c r="F62" s="71"/>
      <c r="G62" s="72"/>
    </row>
    <row r="63" spans="1:7" s="33" customFormat="1" ht="12" customHeight="1" x14ac:dyDescent="0.15">
      <c r="A63" s="34"/>
      <c r="B63" s="38" t="s">
        <v>24</v>
      </c>
      <c r="C63" s="19"/>
      <c r="D63" s="19">
        <v>87</v>
      </c>
      <c r="E63" s="13" t="str">
        <f t="shared" si="3"/>
        <v>87.00 under</v>
      </c>
      <c r="F63" s="71"/>
      <c r="G63" s="72"/>
    </row>
    <row r="64" spans="1:7" s="33" customFormat="1" ht="12" customHeight="1" x14ac:dyDescent="0.15">
      <c r="A64" s="34"/>
      <c r="B64" s="85" t="s">
        <v>63</v>
      </c>
      <c r="C64" s="19"/>
      <c r="D64" s="19">
        <v>100</v>
      </c>
      <c r="E64" s="13" t="str">
        <f t="shared" si="3"/>
        <v>100.00 under</v>
      </c>
      <c r="F64" s="71"/>
      <c r="G64" s="72"/>
    </row>
    <row r="65" spans="1:7" s="33" customFormat="1" ht="12" customHeight="1" x14ac:dyDescent="0.15">
      <c r="A65" s="34"/>
      <c r="B65" s="38" t="s">
        <v>16</v>
      </c>
      <c r="C65" s="19"/>
      <c r="D65" s="19">
        <v>200</v>
      </c>
      <c r="E65" s="13" t="str">
        <f t="shared" si="3"/>
        <v>200.00 under</v>
      </c>
      <c r="F65" s="71"/>
      <c r="G65" s="72"/>
    </row>
    <row r="66" spans="1:7" s="33" customFormat="1" ht="12" customHeight="1" x14ac:dyDescent="0.15">
      <c r="A66" s="34"/>
      <c r="B66" s="38" t="s">
        <v>25</v>
      </c>
      <c r="C66" s="19"/>
      <c r="D66" s="19">
        <v>141</v>
      </c>
      <c r="E66" s="13" t="str">
        <f t="shared" si="3"/>
        <v>141.00 under</v>
      </c>
      <c r="F66" s="71"/>
      <c r="G66" s="72"/>
    </row>
    <row r="67" spans="1:7" s="33" customFormat="1" ht="12" customHeight="1" x14ac:dyDescent="0.15">
      <c r="A67" s="34"/>
      <c r="B67" s="38" t="s">
        <v>26</v>
      </c>
      <c r="C67" s="19"/>
      <c r="D67" s="19"/>
      <c r="E67" s="13" t="str">
        <f t="shared" si="3"/>
        <v>at budget</v>
      </c>
      <c r="F67" s="71"/>
      <c r="G67" s="72"/>
    </row>
    <row r="68" spans="1:7" s="33" customFormat="1" ht="12" customHeight="1" thickBot="1" x14ac:dyDescent="0.2">
      <c r="A68" s="34"/>
      <c r="B68" s="85" t="s">
        <v>64</v>
      </c>
      <c r="C68" s="19"/>
      <c r="D68" s="19">
        <v>140</v>
      </c>
      <c r="E68" s="13" t="str">
        <f t="shared" si="3"/>
        <v>140.00 under</v>
      </c>
      <c r="F68" s="73"/>
      <c r="G68" s="74"/>
    </row>
    <row r="69" spans="1:7" s="35" customFormat="1" ht="12" customHeight="1" x14ac:dyDescent="0.15">
      <c r="A69" s="14"/>
      <c r="B69" s="64" t="s">
        <v>45</v>
      </c>
      <c r="C69" s="66">
        <f>SUM(C54:C68)</f>
        <v>0</v>
      </c>
      <c r="D69" s="66">
        <f>SUM(D54:D68)</f>
        <v>2547</v>
      </c>
      <c r="E69" s="61" t="str">
        <f>IF(OR(C69,D69,(C69+D69=0)),IF(C69-D69&gt;0,FIXED(C69-D69,2)&amp;" over ",IF(C69-D69&lt;0,FIXED(D69-C69,2)&amp;" Under","at budget")),"")</f>
        <v>2,547.00 Under</v>
      </c>
      <c r="F69" s="58"/>
    </row>
    <row r="70" spans="1:7" s="35" customFormat="1" ht="12" customHeight="1" thickBot="1" x14ac:dyDescent="0.2">
      <c r="A70" s="14"/>
      <c r="B70" s="53" t="s">
        <v>40</v>
      </c>
      <c r="C70" s="68" t="str">
        <f>IF(AND(C69,C6),C69/C6,"")</f>
        <v/>
      </c>
      <c r="D70" s="68">
        <f>IF(AND(D69,D6),D69/D6,"")</f>
        <v>0.45223721590909088</v>
      </c>
      <c r="E70" s="63"/>
      <c r="F70" s="58"/>
    </row>
    <row r="71" spans="1:7" s="35" customFormat="1" ht="13" x14ac:dyDescent="0.15">
      <c r="C71" s="40"/>
      <c r="D71" s="40"/>
      <c r="E71" s="40"/>
      <c r="F71" s="41"/>
    </row>
    <row r="72" spans="1:7" s="35" customFormat="1" ht="10" customHeight="1" x14ac:dyDescent="0.15">
      <c r="B72" s="81" t="s">
        <v>27</v>
      </c>
      <c r="C72" s="82"/>
      <c r="D72" s="82"/>
      <c r="E72" s="82"/>
      <c r="F72" s="82"/>
      <c r="G72" s="82"/>
    </row>
    <row r="73" spans="1:7" s="35" customFormat="1" ht="10" customHeight="1" x14ac:dyDescent="0.15">
      <c r="B73" s="82"/>
      <c r="C73" s="82"/>
      <c r="D73" s="82"/>
      <c r="E73" s="82"/>
      <c r="F73" s="82"/>
      <c r="G73" s="82"/>
    </row>
    <row r="74" spans="1:7" s="35" customFormat="1" ht="10" customHeight="1" x14ac:dyDescent="0.15">
      <c r="B74" s="82"/>
      <c r="C74" s="82"/>
      <c r="D74" s="82"/>
      <c r="E74" s="82"/>
      <c r="F74" s="82"/>
      <c r="G74" s="82"/>
    </row>
    <row r="75" spans="1:7" s="35" customFormat="1" ht="10" hidden="1" customHeight="1" x14ac:dyDescent="0.15">
      <c r="B75" s="1"/>
      <c r="C75" s="1"/>
      <c r="D75" s="1"/>
      <c r="E75" s="1"/>
      <c r="F75" s="1"/>
      <c r="G75" s="1"/>
    </row>
    <row r="76" spans="1:7" s="35" customFormat="1" ht="10" hidden="1" customHeight="1" x14ac:dyDescent="0.15">
      <c r="B76" s="1"/>
      <c r="C76" s="1"/>
      <c r="D76" s="1"/>
      <c r="E76" s="1"/>
      <c r="F76" s="1"/>
    </row>
    <row r="77" spans="1:7" s="35" customFormat="1" ht="13" hidden="1" x14ac:dyDescent="0.15">
      <c r="B77" s="1"/>
      <c r="C77" s="1"/>
      <c r="D77" s="1"/>
      <c r="E77" s="1"/>
      <c r="F77" s="1"/>
    </row>
    <row r="78" spans="1:7" s="35" customFormat="1" ht="13" hidden="1" x14ac:dyDescent="0.15">
      <c r="B78" s="42"/>
      <c r="C78" s="42"/>
      <c r="D78" s="42"/>
      <c r="E78" s="42"/>
      <c r="F78" s="41"/>
    </row>
    <row r="79" spans="1:7" s="35" customFormat="1" ht="13" hidden="1" x14ac:dyDescent="0.15">
      <c r="C79" s="40"/>
      <c r="D79" s="40"/>
      <c r="E79" s="40"/>
      <c r="F79" s="41"/>
    </row>
    <row r="80" spans="1:7" s="35" customFormat="1" ht="13" hidden="1" x14ac:dyDescent="0.15">
      <c r="C80" s="40"/>
      <c r="D80" s="40"/>
      <c r="E80" s="40"/>
      <c r="F80" s="41"/>
    </row>
    <row r="81" spans="3:6" s="35" customFormat="1" ht="13" hidden="1" x14ac:dyDescent="0.15">
      <c r="C81" s="40"/>
      <c r="D81" s="40"/>
      <c r="E81" s="40"/>
      <c r="F81" s="41"/>
    </row>
    <row r="82" spans="3:6" s="35" customFormat="1" ht="13" hidden="1" x14ac:dyDescent="0.15">
      <c r="C82" s="40"/>
      <c r="D82" s="40"/>
      <c r="E82" s="40"/>
      <c r="F82" s="41"/>
    </row>
    <row r="83" spans="3:6" s="35" customFormat="1" ht="13" hidden="1" x14ac:dyDescent="0.15">
      <c r="C83" s="40"/>
      <c r="D83" s="40"/>
      <c r="E83" s="40"/>
      <c r="F83" s="41"/>
    </row>
    <row r="84" spans="3:6" s="35" customFormat="1" ht="13" hidden="1" x14ac:dyDescent="0.15">
      <c r="C84" s="40"/>
      <c r="D84" s="40"/>
      <c r="E84" s="40"/>
      <c r="F84" s="41"/>
    </row>
    <row r="85" spans="3:6" s="35" customFormat="1" ht="13" hidden="1" x14ac:dyDescent="0.15">
      <c r="C85" s="40"/>
      <c r="D85" s="40"/>
      <c r="E85" s="40"/>
      <c r="F85" s="41"/>
    </row>
    <row r="86" spans="3:6" s="35" customFormat="1" ht="13" hidden="1" x14ac:dyDescent="0.15">
      <c r="C86" s="40"/>
      <c r="D86" s="40"/>
      <c r="E86" s="40"/>
      <c r="F86" s="41"/>
    </row>
    <row r="87" spans="3:6" s="35" customFormat="1" ht="13" hidden="1" x14ac:dyDescent="0.15">
      <c r="C87" s="40"/>
      <c r="D87" s="40"/>
      <c r="E87" s="40"/>
      <c r="F87" s="41"/>
    </row>
    <row r="88" spans="3:6" s="35" customFormat="1" ht="13" hidden="1" x14ac:dyDescent="0.15">
      <c r="C88" s="40"/>
      <c r="D88" s="40"/>
      <c r="E88" s="40"/>
      <c r="F88" s="41"/>
    </row>
    <row r="89" spans="3:6" s="35" customFormat="1" ht="13" hidden="1" x14ac:dyDescent="0.15">
      <c r="C89" s="40"/>
      <c r="D89" s="40"/>
      <c r="E89" s="40"/>
      <c r="F89" s="41"/>
    </row>
    <row r="90" spans="3:6" s="35" customFormat="1" ht="13" hidden="1" x14ac:dyDescent="0.15">
      <c r="C90" s="40"/>
      <c r="D90" s="40"/>
      <c r="E90" s="40"/>
      <c r="F90" s="41"/>
    </row>
    <row r="91" spans="3:6" s="35" customFormat="1" ht="13" hidden="1" x14ac:dyDescent="0.15">
      <c r="C91" s="40"/>
      <c r="D91" s="40"/>
      <c r="E91" s="40"/>
      <c r="F91" s="41"/>
    </row>
    <row r="92" spans="3:6" s="35" customFormat="1" ht="13" hidden="1" x14ac:dyDescent="0.15">
      <c r="C92" s="40"/>
      <c r="D92" s="40"/>
      <c r="E92" s="40"/>
      <c r="F92" s="41"/>
    </row>
    <row r="93" spans="3:6" s="35" customFormat="1" ht="13" hidden="1" x14ac:dyDescent="0.15">
      <c r="C93" s="40"/>
      <c r="D93" s="40"/>
      <c r="E93" s="40"/>
      <c r="F93" s="41"/>
    </row>
    <row r="94" spans="3:6" s="35" customFormat="1" ht="13" hidden="1" x14ac:dyDescent="0.15">
      <c r="C94" s="40"/>
      <c r="D94" s="40"/>
      <c r="E94" s="40"/>
      <c r="F94" s="41"/>
    </row>
    <row r="95" spans="3:6" s="35" customFormat="1" ht="13" hidden="1" x14ac:dyDescent="0.15">
      <c r="C95" s="40"/>
      <c r="D95" s="40"/>
      <c r="E95" s="40"/>
      <c r="F95" s="41"/>
    </row>
    <row r="96" spans="3:6" s="35" customFormat="1" ht="13" hidden="1" x14ac:dyDescent="0.15">
      <c r="C96" s="40"/>
      <c r="D96" s="40"/>
      <c r="E96" s="40"/>
      <c r="F96" s="41"/>
    </row>
    <row r="97" spans="3:6" s="35" customFormat="1" ht="13" hidden="1" x14ac:dyDescent="0.15">
      <c r="C97" s="40"/>
      <c r="D97" s="40"/>
      <c r="E97" s="40"/>
      <c r="F97" s="41"/>
    </row>
    <row r="98" spans="3:6" s="35" customFormat="1" ht="13" hidden="1" x14ac:dyDescent="0.15">
      <c r="C98" s="40"/>
      <c r="D98" s="40"/>
      <c r="E98" s="40"/>
      <c r="F98" s="41"/>
    </row>
    <row r="99" spans="3:6" s="35" customFormat="1" ht="13" hidden="1" x14ac:dyDescent="0.15">
      <c r="C99" s="40"/>
      <c r="D99" s="40"/>
      <c r="E99" s="40"/>
      <c r="F99" s="41"/>
    </row>
    <row r="100" spans="3:6" s="35" customFormat="1" ht="13" hidden="1" x14ac:dyDescent="0.15">
      <c r="C100" s="40"/>
      <c r="D100" s="40"/>
      <c r="E100" s="40"/>
      <c r="F100" s="41"/>
    </row>
    <row r="101" spans="3:6" x14ac:dyDescent="0.15"/>
    <row r="102" spans="3:6" x14ac:dyDescent="0.15"/>
    <row r="103" spans="3:6" x14ac:dyDescent="0.15"/>
    <row r="104" spans="3:6" x14ac:dyDescent="0.15"/>
  </sheetData>
  <mergeCells count="50">
    <mergeCell ref="B72:G74"/>
    <mergeCell ref="A1:H1"/>
    <mergeCell ref="F19:G19"/>
    <mergeCell ref="F29:G29"/>
    <mergeCell ref="F41:G41"/>
    <mergeCell ref="F13:G13"/>
    <mergeCell ref="F14:G14"/>
    <mergeCell ref="F15:G15"/>
    <mergeCell ref="F31:G31"/>
    <mergeCell ref="F32:G32"/>
    <mergeCell ref="G4:G7"/>
    <mergeCell ref="F10:G10"/>
    <mergeCell ref="F11:G11"/>
    <mergeCell ref="F12:G12"/>
    <mergeCell ref="F23:G23"/>
    <mergeCell ref="F21:G21"/>
    <mergeCell ref="F20:G20"/>
    <mergeCell ref="F30:G30"/>
    <mergeCell ref="F42:G42"/>
    <mergeCell ref="F35:G35"/>
    <mergeCell ref="F36:G36"/>
    <mergeCell ref="F25:G25"/>
    <mergeCell ref="F22:G22"/>
    <mergeCell ref="F33:G33"/>
    <mergeCell ref="F34:G34"/>
    <mergeCell ref="F24:G24"/>
    <mergeCell ref="F44:G44"/>
    <mergeCell ref="F43:G43"/>
    <mergeCell ref="F37:G37"/>
    <mergeCell ref="F54:G54"/>
    <mergeCell ref="F45:G45"/>
    <mergeCell ref="F47:G47"/>
    <mergeCell ref="F48:G48"/>
    <mergeCell ref="F53:G53"/>
    <mergeCell ref="F46:G46"/>
    <mergeCell ref="F63:G63"/>
    <mergeCell ref="F62:G62"/>
    <mergeCell ref="F61:G61"/>
    <mergeCell ref="F68:G68"/>
    <mergeCell ref="F67:G67"/>
    <mergeCell ref="F66:G66"/>
    <mergeCell ref="F65:G65"/>
    <mergeCell ref="F64:G64"/>
    <mergeCell ref="F56:G56"/>
    <mergeCell ref="F55:G55"/>
    <mergeCell ref="F49:G49"/>
    <mergeCell ref="F60:G60"/>
    <mergeCell ref="F59:G59"/>
    <mergeCell ref="F58:G58"/>
    <mergeCell ref="F57:G57"/>
  </mergeCells>
  <phoneticPr fontId="1"/>
  <printOptions horizontalCentered="1" gridLinesSet="0"/>
  <pageMargins left="0.5" right="0.5" top="0.5" bottom="0.5" header="0.5" footer="0.5"/>
  <pageSetup orientation="landscape" horizontalDpi="4294967292" verticalDpi="4294967292" copies="2"/>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Monthly Home Budget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Budget</dc:title>
  <dc:creator>Unknown</dc:creator>
  <cp:lastModifiedBy>Microsoft Office User</cp:lastModifiedBy>
  <cp:lastPrinted>2017-04-05T01:19:23Z</cp:lastPrinted>
  <dcterms:created xsi:type="dcterms:W3CDTF">1999-11-04T22:48:31Z</dcterms:created>
  <dcterms:modified xsi:type="dcterms:W3CDTF">2017-04-05T01:47:38Z</dcterms:modified>
</cp:coreProperties>
</file>