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urchrocks-my.sharepoint.com/personal/jordan_newhopechurchniagara_com1/Documents/Admin &amp; General/Personal Finance/"/>
    </mc:Choice>
  </mc:AlternateContent>
  <xr:revisionPtr revIDLastSave="3909" documentId="8_{D3B180AE-6972-49D2-BBF2-C9434362C5AD}" xr6:coauthVersionLast="47" xr6:coauthVersionMax="47" xr10:uidLastSave="{B81A4545-5507-49F8-819E-9B5554D5015B}"/>
  <bookViews>
    <workbookView xWindow="-98" yWindow="-98" windowWidth="21795" windowHeight="12975" tabRatio="767" xr2:uid="{00000000-000D-0000-FFFF-FFFF00000000}"/>
  </bookViews>
  <sheets>
    <sheet name="Instructions" sheetId="12" r:id="rId1"/>
    <sheet name="Budget Planner" sheetId="10" r:id="rId2"/>
    <sheet name="Expense Tracker - Week 1" sheetId="2" r:id="rId3"/>
    <sheet name="Expense Tracker - Week 2" sheetId="3" r:id="rId4"/>
    <sheet name="Expense Tracker - Week 3" sheetId="4" r:id="rId5"/>
    <sheet name="Expense Tracker - Week 4" sheetId="5" r:id="rId6"/>
    <sheet name="Expense Tracker - Week 5" sheetId="6" r:id="rId7"/>
    <sheet name="Summary Report" sheetId="7" r:id="rId8"/>
    <sheet name="Sheet2" sheetId="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7" l="1"/>
  <c r="F61" i="7"/>
  <c r="F60" i="7"/>
  <c r="F59" i="7"/>
  <c r="C66" i="6"/>
  <c r="C65" i="6"/>
  <c r="C64" i="6"/>
  <c r="C63" i="6"/>
  <c r="C62" i="6"/>
  <c r="C61" i="6"/>
  <c r="C60" i="6"/>
  <c r="C59" i="6"/>
  <c r="C58" i="6"/>
  <c r="C57" i="6"/>
  <c r="C66" i="5"/>
  <c r="C65" i="5"/>
  <c r="C64" i="5"/>
  <c r="C63" i="5"/>
  <c r="C62" i="5"/>
  <c r="C61" i="5"/>
  <c r="C60" i="5"/>
  <c r="C59" i="5"/>
  <c r="C58" i="5"/>
  <c r="C45" i="4"/>
  <c r="C44" i="4"/>
  <c r="C43" i="4"/>
  <c r="C42" i="4"/>
  <c r="C41" i="4"/>
  <c r="C40" i="4"/>
  <c r="C39" i="4"/>
  <c r="C66" i="3"/>
  <c r="C65" i="3"/>
  <c r="C64" i="3"/>
  <c r="C63" i="3"/>
  <c r="C62" i="3"/>
  <c r="C61" i="3"/>
  <c r="C60" i="3"/>
  <c r="Q65" i="6"/>
  <c r="H62" i="7" s="1"/>
  <c r="Q64" i="6"/>
  <c r="H61" i="7" s="1"/>
  <c r="Q63" i="6"/>
  <c r="H60" i="7" s="1"/>
  <c r="Q62" i="6"/>
  <c r="H59" i="7" s="1"/>
  <c r="Q61" i="6"/>
  <c r="H58" i="7" s="1"/>
  <c r="Q60" i="6"/>
  <c r="H57" i="7" s="1"/>
  <c r="Q59" i="6"/>
  <c r="H56" i="7" s="1"/>
  <c r="Q65" i="5"/>
  <c r="G62" i="7" s="1"/>
  <c r="Q64" i="5"/>
  <c r="G61" i="7" s="1"/>
  <c r="Q63" i="5"/>
  <c r="G60" i="7" s="1"/>
  <c r="Q62" i="5"/>
  <c r="G59" i="7" s="1"/>
  <c r="Q61" i="5"/>
  <c r="G58" i="7" s="1"/>
  <c r="Q60" i="5"/>
  <c r="G57" i="7" s="1"/>
  <c r="Q59" i="5"/>
  <c r="G56" i="7" s="1"/>
  <c r="Q44" i="4"/>
  <c r="Q43" i="4"/>
  <c r="Q42" i="4"/>
  <c r="Q41" i="4"/>
  <c r="Q40" i="4"/>
  <c r="F58" i="7" s="1"/>
  <c r="Q39" i="4"/>
  <c r="F57" i="7" s="1"/>
  <c r="Q38" i="4"/>
  <c r="F56" i="7" s="1"/>
  <c r="C38" i="4"/>
  <c r="Q65" i="3"/>
  <c r="E62" i="7" s="1"/>
  <c r="Q64" i="3"/>
  <c r="E61" i="7" s="1"/>
  <c r="Q63" i="3"/>
  <c r="E60" i="7" s="1"/>
  <c r="Q62" i="3"/>
  <c r="E59" i="7" s="1"/>
  <c r="Q61" i="3"/>
  <c r="E58" i="7" s="1"/>
  <c r="Q60" i="3"/>
  <c r="E57" i="7" s="1"/>
  <c r="Q59" i="3"/>
  <c r="E56" i="7" s="1"/>
  <c r="C59" i="3"/>
  <c r="C66" i="2"/>
  <c r="C65" i="2"/>
  <c r="C64" i="2"/>
  <c r="C63" i="2"/>
  <c r="C62" i="2"/>
  <c r="C61" i="2"/>
  <c r="C60" i="2"/>
  <c r="C59" i="2"/>
  <c r="Q65" i="2"/>
  <c r="D62" i="7" s="1"/>
  <c r="Q64" i="2"/>
  <c r="D61" i="7" s="1"/>
  <c r="Q63" i="2"/>
  <c r="D60" i="7" s="1"/>
  <c r="Q62" i="2"/>
  <c r="D59" i="7" s="1"/>
  <c r="Q61" i="2"/>
  <c r="D58" i="7" s="1"/>
  <c r="Q60" i="2"/>
  <c r="D57" i="7" s="1"/>
  <c r="Q59" i="2"/>
  <c r="D56" i="7" s="1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M83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M105" i="7" l="1"/>
  <c r="S117" i="7" s="1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M63" i="7"/>
  <c r="M62" i="7"/>
  <c r="M61" i="7"/>
  <c r="M60" i="7"/>
  <c r="M59" i="7"/>
  <c r="M58" i="7"/>
  <c r="M57" i="7"/>
  <c r="I57" i="7"/>
  <c r="M23" i="7"/>
  <c r="M22" i="7"/>
  <c r="M21" i="7"/>
  <c r="M20" i="7"/>
  <c r="M19" i="7"/>
  <c r="E9" i="7"/>
  <c r="G21" i="7"/>
  <c r="G20" i="7"/>
  <c r="C23" i="7"/>
  <c r="C22" i="7"/>
  <c r="C21" i="7"/>
  <c r="C20" i="7"/>
  <c r="C19" i="7"/>
  <c r="Q108" i="6"/>
  <c r="H103" i="7" s="1"/>
  <c r="C108" i="6"/>
  <c r="Q107" i="6"/>
  <c r="H102" i="7" s="1"/>
  <c r="C107" i="6"/>
  <c r="Q106" i="6"/>
  <c r="H101" i="7" s="1"/>
  <c r="C106" i="6"/>
  <c r="Q105" i="6"/>
  <c r="H100" i="7" s="1"/>
  <c r="C105" i="6"/>
  <c r="Q104" i="6"/>
  <c r="H99" i="7" s="1"/>
  <c r="C104" i="6"/>
  <c r="Q103" i="6"/>
  <c r="H98" i="7" s="1"/>
  <c r="C103" i="6"/>
  <c r="Q102" i="6"/>
  <c r="H97" i="7" s="1"/>
  <c r="C102" i="6"/>
  <c r="Q101" i="6"/>
  <c r="H96" i="7" s="1"/>
  <c r="C101" i="6"/>
  <c r="Q100" i="6"/>
  <c r="H95" i="7" s="1"/>
  <c r="C100" i="6"/>
  <c r="Q99" i="6"/>
  <c r="H94" i="7" s="1"/>
  <c r="C99" i="6"/>
  <c r="Q98" i="6"/>
  <c r="H93" i="7" s="1"/>
  <c r="C98" i="6"/>
  <c r="Q97" i="6"/>
  <c r="H92" i="7" s="1"/>
  <c r="C97" i="6"/>
  <c r="Q96" i="6"/>
  <c r="H91" i="7" s="1"/>
  <c r="C96" i="6"/>
  <c r="Q95" i="6"/>
  <c r="H90" i="7" s="1"/>
  <c r="C95" i="6"/>
  <c r="Q94" i="6"/>
  <c r="C94" i="6"/>
  <c r="C93" i="6"/>
  <c r="Q87" i="6"/>
  <c r="H83" i="7" s="1"/>
  <c r="C87" i="6"/>
  <c r="Q86" i="6"/>
  <c r="H82" i="7" s="1"/>
  <c r="C86" i="6"/>
  <c r="Q85" i="6"/>
  <c r="H81" i="7" s="1"/>
  <c r="C85" i="6"/>
  <c r="Q84" i="6"/>
  <c r="H80" i="7" s="1"/>
  <c r="C84" i="6"/>
  <c r="Q83" i="6"/>
  <c r="H79" i="7" s="1"/>
  <c r="C83" i="6"/>
  <c r="Q82" i="6"/>
  <c r="H78" i="7" s="1"/>
  <c r="C82" i="6"/>
  <c r="Q81" i="6"/>
  <c r="H77" i="7" s="1"/>
  <c r="C81" i="6"/>
  <c r="Q80" i="6"/>
  <c r="H76" i="7" s="1"/>
  <c r="C80" i="6"/>
  <c r="Q79" i="6"/>
  <c r="H75" i="7" s="1"/>
  <c r="C79" i="6"/>
  <c r="Q78" i="6"/>
  <c r="H74" i="7" s="1"/>
  <c r="C78" i="6"/>
  <c r="Q77" i="6"/>
  <c r="H73" i="7" s="1"/>
  <c r="C77" i="6"/>
  <c r="Q76" i="6"/>
  <c r="H72" i="7" s="1"/>
  <c r="C76" i="6"/>
  <c r="Q75" i="6"/>
  <c r="H71" i="7" s="1"/>
  <c r="C75" i="6"/>
  <c r="Q74" i="6"/>
  <c r="H70" i="7" s="1"/>
  <c r="C74" i="6"/>
  <c r="Q73" i="6"/>
  <c r="C73" i="6"/>
  <c r="C72" i="6"/>
  <c r="M71" i="6"/>
  <c r="L71" i="6"/>
  <c r="K71" i="6"/>
  <c r="J71" i="6"/>
  <c r="I71" i="6"/>
  <c r="H71" i="6"/>
  <c r="G71" i="6"/>
  <c r="Q45" i="6"/>
  <c r="H43" i="7" s="1"/>
  <c r="C45" i="6"/>
  <c r="Q44" i="6"/>
  <c r="H42" i="7" s="1"/>
  <c r="C44" i="6"/>
  <c r="Q43" i="6"/>
  <c r="H41" i="7" s="1"/>
  <c r="C43" i="6"/>
  <c r="Q42" i="6"/>
  <c r="H40" i="7" s="1"/>
  <c r="C42" i="6"/>
  <c r="Q41" i="6"/>
  <c r="H39" i="7" s="1"/>
  <c r="C41" i="6"/>
  <c r="Q40" i="6"/>
  <c r="H38" i="7" s="1"/>
  <c r="C40" i="6"/>
  <c r="Q39" i="6"/>
  <c r="H37" i="7" s="1"/>
  <c r="C39" i="6"/>
  <c r="Q38" i="6"/>
  <c r="H36" i="7" s="1"/>
  <c r="C38" i="6"/>
  <c r="Q37" i="6"/>
  <c r="H35" i="7" s="1"/>
  <c r="C37" i="6"/>
  <c r="Q36" i="6"/>
  <c r="H34" i="7" s="1"/>
  <c r="C36" i="6"/>
  <c r="Q35" i="6"/>
  <c r="H33" i="7" s="1"/>
  <c r="C35" i="6"/>
  <c r="Q34" i="6"/>
  <c r="H32" i="7" s="1"/>
  <c r="C34" i="6"/>
  <c r="Q33" i="6"/>
  <c r="H31" i="7" s="1"/>
  <c r="C33" i="6"/>
  <c r="Q32" i="6"/>
  <c r="C32" i="6"/>
  <c r="Q31" i="6"/>
  <c r="C31" i="6"/>
  <c r="C30" i="6"/>
  <c r="M29" i="6"/>
  <c r="L29" i="6"/>
  <c r="K29" i="6"/>
  <c r="J29" i="6"/>
  <c r="I29" i="6"/>
  <c r="H29" i="6"/>
  <c r="G29" i="6"/>
  <c r="Q66" i="6"/>
  <c r="H63" i="7" s="1"/>
  <c r="Q58" i="6"/>
  <c r="H55" i="7" s="1"/>
  <c r="Q57" i="6"/>
  <c r="H54" i="7" s="1"/>
  <c r="Q56" i="6"/>
  <c r="H53" i="7" s="1"/>
  <c r="C56" i="6"/>
  <c r="Q55" i="6"/>
  <c r="H52" i="7" s="1"/>
  <c r="C55" i="6"/>
  <c r="Q54" i="6"/>
  <c r="H51" i="7" s="1"/>
  <c r="C54" i="6"/>
  <c r="Q53" i="6"/>
  <c r="H50" i="7" s="1"/>
  <c r="C53" i="6"/>
  <c r="Q52" i="6"/>
  <c r="H49" i="7" s="1"/>
  <c r="C52" i="6"/>
  <c r="C51" i="6"/>
  <c r="M50" i="6"/>
  <c r="M92" i="6" s="1"/>
  <c r="L50" i="6"/>
  <c r="L92" i="6" s="1"/>
  <c r="K50" i="6"/>
  <c r="K92" i="6" s="1"/>
  <c r="J50" i="6"/>
  <c r="J92" i="6" s="1"/>
  <c r="I50" i="6"/>
  <c r="I92" i="6" s="1"/>
  <c r="H50" i="6"/>
  <c r="H92" i="6" s="1"/>
  <c r="G50" i="6"/>
  <c r="G92" i="6" s="1"/>
  <c r="Q24" i="6"/>
  <c r="H23" i="7" s="1"/>
  <c r="C24" i="6"/>
  <c r="Q23" i="6"/>
  <c r="H22" i="7" s="1"/>
  <c r="C23" i="6"/>
  <c r="Q22" i="6"/>
  <c r="H21" i="7" s="1"/>
  <c r="C22" i="6"/>
  <c r="Q21" i="6"/>
  <c r="H20" i="7" s="1"/>
  <c r="C21" i="6"/>
  <c r="Q20" i="6"/>
  <c r="H19" i="7" s="1"/>
  <c r="C20" i="6"/>
  <c r="Q19" i="6"/>
  <c r="C19" i="6"/>
  <c r="Q18" i="6"/>
  <c r="C18" i="6"/>
  <c r="Q17" i="6"/>
  <c r="C17" i="6"/>
  <c r="Q16" i="6"/>
  <c r="C16" i="6"/>
  <c r="Q15" i="6"/>
  <c r="C15" i="6"/>
  <c r="Q14" i="6"/>
  <c r="C14" i="6"/>
  <c r="Q13" i="6"/>
  <c r="C13" i="6"/>
  <c r="Q12" i="6"/>
  <c r="C12" i="6"/>
  <c r="Q11" i="6"/>
  <c r="C11" i="6"/>
  <c r="Q10" i="6"/>
  <c r="C10" i="6"/>
  <c r="C9" i="6"/>
  <c r="Q108" i="5"/>
  <c r="G103" i="7" s="1"/>
  <c r="C108" i="5"/>
  <c r="Q107" i="5"/>
  <c r="G102" i="7" s="1"/>
  <c r="C107" i="5"/>
  <c r="Q106" i="5"/>
  <c r="G101" i="7" s="1"/>
  <c r="C106" i="5"/>
  <c r="Q105" i="5"/>
  <c r="G100" i="7" s="1"/>
  <c r="C105" i="5"/>
  <c r="Q104" i="5"/>
  <c r="G99" i="7" s="1"/>
  <c r="C104" i="5"/>
  <c r="Q103" i="5"/>
  <c r="G98" i="7" s="1"/>
  <c r="C103" i="5"/>
  <c r="Q102" i="5"/>
  <c r="G97" i="7" s="1"/>
  <c r="C102" i="5"/>
  <c r="Q101" i="5"/>
  <c r="G96" i="7" s="1"/>
  <c r="C101" i="5"/>
  <c r="Q100" i="5"/>
  <c r="G95" i="7" s="1"/>
  <c r="C100" i="5"/>
  <c r="Q99" i="5"/>
  <c r="G94" i="7" s="1"/>
  <c r="C99" i="5"/>
  <c r="Q98" i="5"/>
  <c r="G93" i="7" s="1"/>
  <c r="C98" i="5"/>
  <c r="Q97" i="5"/>
  <c r="G92" i="7" s="1"/>
  <c r="C97" i="5"/>
  <c r="Q96" i="5"/>
  <c r="G91" i="7" s="1"/>
  <c r="C96" i="5"/>
  <c r="Q95" i="5"/>
  <c r="G90" i="7" s="1"/>
  <c r="C95" i="5"/>
  <c r="Q94" i="5"/>
  <c r="C94" i="5"/>
  <c r="C93" i="5"/>
  <c r="Q87" i="5"/>
  <c r="C87" i="5"/>
  <c r="Q86" i="5"/>
  <c r="C86" i="5"/>
  <c r="Q85" i="5"/>
  <c r="C85" i="5"/>
  <c r="Q84" i="5"/>
  <c r="C84" i="5"/>
  <c r="Q83" i="5"/>
  <c r="C83" i="5"/>
  <c r="Q82" i="5"/>
  <c r="C82" i="5"/>
  <c r="Q81" i="5"/>
  <c r="C81" i="5"/>
  <c r="Q80" i="5"/>
  <c r="C80" i="5"/>
  <c r="Q79" i="5"/>
  <c r="C79" i="5"/>
  <c r="Q78" i="5"/>
  <c r="C78" i="5"/>
  <c r="Q77" i="5"/>
  <c r="C77" i="5"/>
  <c r="Q76" i="5"/>
  <c r="C76" i="5"/>
  <c r="Q75" i="5"/>
  <c r="C75" i="5"/>
  <c r="Q74" i="5"/>
  <c r="C74" i="5"/>
  <c r="Q73" i="5"/>
  <c r="C73" i="5"/>
  <c r="C72" i="5"/>
  <c r="M71" i="5"/>
  <c r="L71" i="5"/>
  <c r="K71" i="5"/>
  <c r="J71" i="5"/>
  <c r="I71" i="5"/>
  <c r="H71" i="5"/>
  <c r="G71" i="5"/>
  <c r="Q45" i="5"/>
  <c r="C45" i="5"/>
  <c r="Q44" i="5"/>
  <c r="C44" i="5"/>
  <c r="Q43" i="5"/>
  <c r="C43" i="5"/>
  <c r="Q42" i="5"/>
  <c r="C42" i="5"/>
  <c r="Q41" i="5"/>
  <c r="C41" i="5"/>
  <c r="Q40" i="5"/>
  <c r="C40" i="5"/>
  <c r="Q39" i="5"/>
  <c r="C39" i="5"/>
  <c r="Q38" i="5"/>
  <c r="C38" i="5"/>
  <c r="Q37" i="5"/>
  <c r="C37" i="5"/>
  <c r="Q36" i="5"/>
  <c r="C36" i="5"/>
  <c r="Q35" i="5"/>
  <c r="C35" i="5"/>
  <c r="Q34" i="5"/>
  <c r="C34" i="5"/>
  <c r="Q33" i="5"/>
  <c r="C33" i="5"/>
  <c r="Q32" i="5"/>
  <c r="C32" i="5"/>
  <c r="Q31" i="5"/>
  <c r="C31" i="5"/>
  <c r="C30" i="5"/>
  <c r="M29" i="5"/>
  <c r="L29" i="5"/>
  <c r="K29" i="5"/>
  <c r="J29" i="5"/>
  <c r="I29" i="5"/>
  <c r="H29" i="5"/>
  <c r="G29" i="5"/>
  <c r="Q66" i="5"/>
  <c r="G63" i="7" s="1"/>
  <c r="Q58" i="5"/>
  <c r="G55" i="7" s="1"/>
  <c r="Q57" i="5"/>
  <c r="G54" i="7" s="1"/>
  <c r="C57" i="5"/>
  <c r="Q56" i="5"/>
  <c r="G53" i="7" s="1"/>
  <c r="C56" i="5"/>
  <c r="Q55" i="5"/>
  <c r="G52" i="7" s="1"/>
  <c r="C55" i="5"/>
  <c r="Q54" i="5"/>
  <c r="G51" i="7" s="1"/>
  <c r="C54" i="5"/>
  <c r="Q53" i="5"/>
  <c r="G50" i="7" s="1"/>
  <c r="C53" i="5"/>
  <c r="Q52" i="5"/>
  <c r="C52" i="5"/>
  <c r="C51" i="5"/>
  <c r="M50" i="5"/>
  <c r="M92" i="5" s="1"/>
  <c r="L50" i="5"/>
  <c r="L92" i="5" s="1"/>
  <c r="K50" i="5"/>
  <c r="K92" i="5" s="1"/>
  <c r="J50" i="5"/>
  <c r="J92" i="5" s="1"/>
  <c r="I50" i="5"/>
  <c r="I92" i="5" s="1"/>
  <c r="H50" i="5"/>
  <c r="H92" i="5" s="1"/>
  <c r="G50" i="5"/>
  <c r="G92" i="5" s="1"/>
  <c r="Q24" i="5"/>
  <c r="G23" i="7" s="1"/>
  <c r="C24" i="5"/>
  <c r="Q23" i="5"/>
  <c r="G22" i="7" s="1"/>
  <c r="C23" i="5"/>
  <c r="Q22" i="5"/>
  <c r="C22" i="5"/>
  <c r="Q21" i="5"/>
  <c r="C21" i="5"/>
  <c r="Q20" i="5"/>
  <c r="G19" i="7" s="1"/>
  <c r="C20" i="5"/>
  <c r="Q19" i="5"/>
  <c r="C19" i="5"/>
  <c r="Q18" i="5"/>
  <c r="C18" i="5"/>
  <c r="Q17" i="5"/>
  <c r="C17" i="5"/>
  <c r="Q16" i="5"/>
  <c r="C16" i="5"/>
  <c r="Q15" i="5"/>
  <c r="C15" i="5"/>
  <c r="Q14" i="5"/>
  <c r="C14" i="5"/>
  <c r="Q13" i="5"/>
  <c r="C13" i="5"/>
  <c r="Q12" i="5"/>
  <c r="C12" i="5"/>
  <c r="Q11" i="5"/>
  <c r="C11" i="5"/>
  <c r="Q10" i="5"/>
  <c r="C10" i="5"/>
  <c r="C9" i="5"/>
  <c r="Q108" i="4"/>
  <c r="F103" i="7" s="1"/>
  <c r="C108" i="4"/>
  <c r="Q107" i="4"/>
  <c r="F102" i="7" s="1"/>
  <c r="C107" i="4"/>
  <c r="Q106" i="4"/>
  <c r="F101" i="7" s="1"/>
  <c r="C106" i="4"/>
  <c r="Q105" i="4"/>
  <c r="F100" i="7" s="1"/>
  <c r="C105" i="4"/>
  <c r="Q104" i="4"/>
  <c r="F99" i="7" s="1"/>
  <c r="C104" i="4"/>
  <c r="Q103" i="4"/>
  <c r="F98" i="7" s="1"/>
  <c r="C103" i="4"/>
  <c r="Q102" i="4"/>
  <c r="F97" i="7" s="1"/>
  <c r="C102" i="4"/>
  <c r="Q101" i="4"/>
  <c r="F96" i="7" s="1"/>
  <c r="C101" i="4"/>
  <c r="Q100" i="4"/>
  <c r="F95" i="7" s="1"/>
  <c r="C100" i="4"/>
  <c r="Q99" i="4"/>
  <c r="F94" i="7" s="1"/>
  <c r="C99" i="4"/>
  <c r="Q98" i="4"/>
  <c r="F93" i="7" s="1"/>
  <c r="C98" i="4"/>
  <c r="Q97" i="4"/>
  <c r="F92" i="7" s="1"/>
  <c r="C97" i="4"/>
  <c r="Q96" i="4"/>
  <c r="F91" i="7" s="1"/>
  <c r="C96" i="4"/>
  <c r="Q95" i="4"/>
  <c r="F90" i="7" s="1"/>
  <c r="C95" i="4"/>
  <c r="Q94" i="4"/>
  <c r="C94" i="4"/>
  <c r="C93" i="4"/>
  <c r="I92" i="4"/>
  <c r="Q66" i="4"/>
  <c r="C66" i="4"/>
  <c r="Q65" i="4"/>
  <c r="C65" i="4"/>
  <c r="Q64" i="4"/>
  <c r="C64" i="4"/>
  <c r="Q63" i="4"/>
  <c r="C63" i="4"/>
  <c r="Q62" i="4"/>
  <c r="C62" i="4"/>
  <c r="Q61" i="4"/>
  <c r="C61" i="4"/>
  <c r="Q60" i="4"/>
  <c r="C60" i="4"/>
  <c r="Q59" i="4"/>
  <c r="C59" i="4"/>
  <c r="Q58" i="4"/>
  <c r="C58" i="4"/>
  <c r="Q57" i="4"/>
  <c r="C57" i="4"/>
  <c r="Q56" i="4"/>
  <c r="C56" i="4"/>
  <c r="Q55" i="4"/>
  <c r="C55" i="4"/>
  <c r="Q54" i="4"/>
  <c r="C54" i="4"/>
  <c r="Q53" i="4"/>
  <c r="C53" i="4"/>
  <c r="Q52" i="4"/>
  <c r="C52" i="4"/>
  <c r="C51" i="4"/>
  <c r="M50" i="4"/>
  <c r="L50" i="4"/>
  <c r="K50" i="4"/>
  <c r="J50" i="4"/>
  <c r="I50" i="4"/>
  <c r="H50" i="4"/>
  <c r="G50" i="4"/>
  <c r="Q87" i="4"/>
  <c r="C87" i="4"/>
  <c r="Q86" i="4"/>
  <c r="C86" i="4"/>
  <c r="Q85" i="4"/>
  <c r="C85" i="4"/>
  <c r="Q84" i="4"/>
  <c r="C84" i="4"/>
  <c r="Q83" i="4"/>
  <c r="C83" i="4"/>
  <c r="Q82" i="4"/>
  <c r="C82" i="4"/>
  <c r="Q81" i="4"/>
  <c r="C81" i="4"/>
  <c r="Q80" i="4"/>
  <c r="C80" i="4"/>
  <c r="Q79" i="4"/>
  <c r="C79" i="4"/>
  <c r="Q78" i="4"/>
  <c r="C78" i="4"/>
  <c r="Q77" i="4"/>
  <c r="C77" i="4"/>
  <c r="Q76" i="4"/>
  <c r="C76" i="4"/>
  <c r="Q75" i="4"/>
  <c r="C75" i="4"/>
  <c r="Q74" i="4"/>
  <c r="C74" i="4"/>
  <c r="Q73" i="4"/>
  <c r="C73" i="4"/>
  <c r="C72" i="4"/>
  <c r="M71" i="4"/>
  <c r="L71" i="4"/>
  <c r="K71" i="4"/>
  <c r="J71" i="4"/>
  <c r="I71" i="4"/>
  <c r="H71" i="4"/>
  <c r="G71" i="4"/>
  <c r="Q45" i="4"/>
  <c r="F63" i="7" s="1"/>
  <c r="Q37" i="4"/>
  <c r="F55" i="7" s="1"/>
  <c r="C37" i="4"/>
  <c r="Q36" i="4"/>
  <c r="F54" i="7" s="1"/>
  <c r="C36" i="4"/>
  <c r="Q35" i="4"/>
  <c r="F53" i="7" s="1"/>
  <c r="C35" i="4"/>
  <c r="Q34" i="4"/>
  <c r="F52" i="7" s="1"/>
  <c r="C34" i="4"/>
  <c r="Q33" i="4"/>
  <c r="F51" i="7" s="1"/>
  <c r="C33" i="4"/>
  <c r="Q32" i="4"/>
  <c r="F50" i="7" s="1"/>
  <c r="C32" i="4"/>
  <c r="Q31" i="4"/>
  <c r="F49" i="7" s="1"/>
  <c r="C31" i="4"/>
  <c r="C30" i="4"/>
  <c r="M29" i="4"/>
  <c r="M92" i="4" s="1"/>
  <c r="L29" i="4"/>
  <c r="L92" i="4" s="1"/>
  <c r="K29" i="4"/>
  <c r="K92" i="4" s="1"/>
  <c r="J29" i="4"/>
  <c r="J92" i="4" s="1"/>
  <c r="I29" i="4"/>
  <c r="H29" i="4"/>
  <c r="H92" i="4" s="1"/>
  <c r="G29" i="4"/>
  <c r="G92" i="4" s="1"/>
  <c r="Q24" i="4"/>
  <c r="F23" i="7" s="1"/>
  <c r="C24" i="4"/>
  <c r="Q23" i="4"/>
  <c r="F22" i="7" s="1"/>
  <c r="C23" i="4"/>
  <c r="Q22" i="4"/>
  <c r="F21" i="7" s="1"/>
  <c r="C22" i="4"/>
  <c r="Q21" i="4"/>
  <c r="F20" i="7" s="1"/>
  <c r="C21" i="4"/>
  <c r="Q20" i="4"/>
  <c r="F19" i="7" s="1"/>
  <c r="C20" i="4"/>
  <c r="Q19" i="4"/>
  <c r="C19" i="4"/>
  <c r="Q18" i="4"/>
  <c r="C18" i="4"/>
  <c r="Q17" i="4"/>
  <c r="C17" i="4"/>
  <c r="Q16" i="4"/>
  <c r="C16" i="4"/>
  <c r="Q15" i="4"/>
  <c r="C15" i="4"/>
  <c r="Q14" i="4"/>
  <c r="C14" i="4"/>
  <c r="Q13" i="4"/>
  <c r="C13" i="4"/>
  <c r="Q12" i="4"/>
  <c r="C12" i="4"/>
  <c r="Q11" i="4"/>
  <c r="C11" i="4"/>
  <c r="Q10" i="4"/>
  <c r="C10" i="4"/>
  <c r="C9" i="4"/>
  <c r="Q108" i="3"/>
  <c r="E103" i="7" s="1"/>
  <c r="C108" i="3"/>
  <c r="Q107" i="3"/>
  <c r="E102" i="7" s="1"/>
  <c r="C107" i="3"/>
  <c r="Q106" i="3"/>
  <c r="E101" i="7" s="1"/>
  <c r="C106" i="3"/>
  <c r="Q105" i="3"/>
  <c r="E100" i="7" s="1"/>
  <c r="C105" i="3"/>
  <c r="Q104" i="3"/>
  <c r="E99" i="7" s="1"/>
  <c r="C104" i="3"/>
  <c r="Q103" i="3"/>
  <c r="E98" i="7" s="1"/>
  <c r="C103" i="3"/>
  <c r="Q102" i="3"/>
  <c r="E97" i="7" s="1"/>
  <c r="C102" i="3"/>
  <c r="Q101" i="3"/>
  <c r="E96" i="7" s="1"/>
  <c r="C101" i="3"/>
  <c r="Q100" i="3"/>
  <c r="E95" i="7" s="1"/>
  <c r="C100" i="3"/>
  <c r="Q99" i="3"/>
  <c r="E94" i="7" s="1"/>
  <c r="C99" i="3"/>
  <c r="Q98" i="3"/>
  <c r="E93" i="7" s="1"/>
  <c r="C98" i="3"/>
  <c r="Q97" i="3"/>
  <c r="E92" i="7" s="1"/>
  <c r="C97" i="3"/>
  <c r="Q96" i="3"/>
  <c r="E91" i="7" s="1"/>
  <c r="C96" i="3"/>
  <c r="Q95" i="3"/>
  <c r="E90" i="7" s="1"/>
  <c r="C95" i="3"/>
  <c r="Q94" i="3"/>
  <c r="C94" i="3"/>
  <c r="C93" i="3"/>
  <c r="Q87" i="3"/>
  <c r="E83" i="7" s="1"/>
  <c r="C87" i="3"/>
  <c r="Q86" i="3"/>
  <c r="E82" i="7" s="1"/>
  <c r="C86" i="3"/>
  <c r="Q85" i="3"/>
  <c r="E81" i="7" s="1"/>
  <c r="C85" i="3"/>
  <c r="Q84" i="3"/>
  <c r="E80" i="7" s="1"/>
  <c r="C84" i="3"/>
  <c r="Q83" i="3"/>
  <c r="E79" i="7" s="1"/>
  <c r="C83" i="3"/>
  <c r="Q82" i="3"/>
  <c r="E78" i="7" s="1"/>
  <c r="C82" i="3"/>
  <c r="Q81" i="3"/>
  <c r="E77" i="7" s="1"/>
  <c r="C81" i="3"/>
  <c r="Q80" i="3"/>
  <c r="E76" i="7" s="1"/>
  <c r="C80" i="3"/>
  <c r="Q79" i="3"/>
  <c r="E75" i="7" s="1"/>
  <c r="C79" i="3"/>
  <c r="Q78" i="3"/>
  <c r="E74" i="7" s="1"/>
  <c r="C78" i="3"/>
  <c r="Q77" i="3"/>
  <c r="E73" i="7" s="1"/>
  <c r="C77" i="3"/>
  <c r="Q76" i="3"/>
  <c r="E72" i="7" s="1"/>
  <c r="C76" i="3"/>
  <c r="Q75" i="3"/>
  <c r="E71" i="7" s="1"/>
  <c r="C75" i="3"/>
  <c r="Q74" i="3"/>
  <c r="E70" i="7" s="1"/>
  <c r="C74" i="3"/>
  <c r="Q73" i="3"/>
  <c r="C73" i="3"/>
  <c r="C72" i="3"/>
  <c r="M71" i="3"/>
  <c r="L71" i="3"/>
  <c r="K71" i="3"/>
  <c r="J71" i="3"/>
  <c r="I71" i="3"/>
  <c r="H71" i="3"/>
  <c r="G71" i="3"/>
  <c r="Q45" i="3"/>
  <c r="E43" i="7" s="1"/>
  <c r="C45" i="3"/>
  <c r="Q44" i="3"/>
  <c r="E42" i="7" s="1"/>
  <c r="C44" i="3"/>
  <c r="Q43" i="3"/>
  <c r="E41" i="7" s="1"/>
  <c r="C43" i="3"/>
  <c r="Q42" i="3"/>
  <c r="E40" i="7" s="1"/>
  <c r="C42" i="3"/>
  <c r="Q41" i="3"/>
  <c r="E39" i="7" s="1"/>
  <c r="C41" i="3"/>
  <c r="Q40" i="3"/>
  <c r="E38" i="7" s="1"/>
  <c r="C40" i="3"/>
  <c r="Q39" i="3"/>
  <c r="E37" i="7" s="1"/>
  <c r="C39" i="3"/>
  <c r="Q38" i="3"/>
  <c r="E36" i="7" s="1"/>
  <c r="C38" i="3"/>
  <c r="Q37" i="3"/>
  <c r="E35" i="7" s="1"/>
  <c r="C37" i="3"/>
  <c r="Q36" i="3"/>
  <c r="E34" i="7" s="1"/>
  <c r="C36" i="3"/>
  <c r="Q35" i="3"/>
  <c r="E33" i="7" s="1"/>
  <c r="C35" i="3"/>
  <c r="Q34" i="3"/>
  <c r="E32" i="7" s="1"/>
  <c r="C34" i="3"/>
  <c r="Q33" i="3"/>
  <c r="E31" i="7" s="1"/>
  <c r="C33" i="3"/>
  <c r="Q32" i="3"/>
  <c r="C32" i="3"/>
  <c r="Q31" i="3"/>
  <c r="C31" i="3"/>
  <c r="C30" i="3"/>
  <c r="M29" i="3"/>
  <c r="L29" i="3"/>
  <c r="K29" i="3"/>
  <c r="J29" i="3"/>
  <c r="I29" i="3"/>
  <c r="H29" i="3"/>
  <c r="G29" i="3"/>
  <c r="Q66" i="3"/>
  <c r="E63" i="7" s="1"/>
  <c r="Q58" i="3"/>
  <c r="E55" i="7" s="1"/>
  <c r="C58" i="3"/>
  <c r="Q57" i="3"/>
  <c r="E54" i="7" s="1"/>
  <c r="C57" i="3"/>
  <c r="Q56" i="3"/>
  <c r="E53" i="7" s="1"/>
  <c r="C56" i="3"/>
  <c r="Q55" i="3"/>
  <c r="E52" i="7" s="1"/>
  <c r="C55" i="3"/>
  <c r="Q54" i="3"/>
  <c r="E51" i="7" s="1"/>
  <c r="C54" i="3"/>
  <c r="Q53" i="3"/>
  <c r="E50" i="7" s="1"/>
  <c r="C53" i="3"/>
  <c r="Q52" i="3"/>
  <c r="E49" i="7" s="1"/>
  <c r="C52" i="3"/>
  <c r="C51" i="3"/>
  <c r="M50" i="3"/>
  <c r="M92" i="3" s="1"/>
  <c r="L50" i="3"/>
  <c r="L92" i="3" s="1"/>
  <c r="K50" i="3"/>
  <c r="K92" i="3" s="1"/>
  <c r="J50" i="3"/>
  <c r="J92" i="3" s="1"/>
  <c r="I50" i="3"/>
  <c r="I92" i="3" s="1"/>
  <c r="H50" i="3"/>
  <c r="H92" i="3" s="1"/>
  <c r="G50" i="3"/>
  <c r="G92" i="3" s="1"/>
  <c r="Q24" i="3"/>
  <c r="E23" i="7" s="1"/>
  <c r="C24" i="3"/>
  <c r="Q23" i="3"/>
  <c r="E22" i="7" s="1"/>
  <c r="C23" i="3"/>
  <c r="Q22" i="3"/>
  <c r="E21" i="7" s="1"/>
  <c r="C22" i="3"/>
  <c r="Q21" i="3"/>
  <c r="E20" i="7" s="1"/>
  <c r="C21" i="3"/>
  <c r="Q20" i="3"/>
  <c r="E19" i="7" s="1"/>
  <c r="C20" i="3"/>
  <c r="Q19" i="3"/>
  <c r="E18" i="7" s="1"/>
  <c r="C19" i="3"/>
  <c r="Q18" i="3"/>
  <c r="E17" i="7" s="1"/>
  <c r="C18" i="3"/>
  <c r="Q17" i="3"/>
  <c r="E16" i="7" s="1"/>
  <c r="C17" i="3"/>
  <c r="Q16" i="3"/>
  <c r="E15" i="7" s="1"/>
  <c r="C16" i="3"/>
  <c r="Q15" i="3"/>
  <c r="E14" i="7" s="1"/>
  <c r="C15" i="3"/>
  <c r="Q14" i="3"/>
  <c r="E13" i="7" s="1"/>
  <c r="C14" i="3"/>
  <c r="Q13" i="3"/>
  <c r="E12" i="7" s="1"/>
  <c r="C13" i="3"/>
  <c r="Q12" i="3"/>
  <c r="Q26" i="3" s="1"/>
  <c r="C12" i="3"/>
  <c r="Q11" i="3"/>
  <c r="E10" i="7" s="1"/>
  <c r="C11" i="3"/>
  <c r="Q10" i="3"/>
  <c r="C10" i="3"/>
  <c r="C9" i="3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Q108" i="2"/>
  <c r="D103" i="7" s="1"/>
  <c r="Q107" i="2"/>
  <c r="D102" i="7" s="1"/>
  <c r="Q106" i="2"/>
  <c r="D101" i="7" s="1"/>
  <c r="Q105" i="2"/>
  <c r="D100" i="7" s="1"/>
  <c r="Q104" i="2"/>
  <c r="D99" i="7" s="1"/>
  <c r="Q103" i="2"/>
  <c r="D98" i="7" s="1"/>
  <c r="Q102" i="2"/>
  <c r="D97" i="7" s="1"/>
  <c r="Q101" i="2"/>
  <c r="D96" i="7" s="1"/>
  <c r="Q100" i="2"/>
  <c r="D95" i="7" s="1"/>
  <c r="Q99" i="2"/>
  <c r="D94" i="7" s="1"/>
  <c r="Q98" i="2"/>
  <c r="D93" i="7" s="1"/>
  <c r="Q97" i="2"/>
  <c r="D92" i="7" s="1"/>
  <c r="Q96" i="2"/>
  <c r="D91" i="7" s="1"/>
  <c r="Q95" i="2"/>
  <c r="D90" i="7" s="1"/>
  <c r="Q94" i="2"/>
  <c r="D89" i="7" s="1"/>
  <c r="C87" i="2"/>
  <c r="C86" i="2"/>
  <c r="G73" i="10"/>
  <c r="G29" i="10"/>
  <c r="P29" i="10"/>
  <c r="G52" i="10"/>
  <c r="C28" i="7"/>
  <c r="C30" i="2"/>
  <c r="C8" i="7"/>
  <c r="C9" i="2"/>
  <c r="C24" i="2"/>
  <c r="C23" i="2"/>
  <c r="C22" i="2"/>
  <c r="C21" i="2"/>
  <c r="C20" i="2"/>
  <c r="C19" i="2"/>
  <c r="Q22" i="2"/>
  <c r="D21" i="7" s="1"/>
  <c r="Q21" i="2"/>
  <c r="D20" i="7" s="1"/>
  <c r="Q20" i="2"/>
  <c r="D19" i="7" s="1"/>
  <c r="Q19" i="2"/>
  <c r="D18" i="7" s="1"/>
  <c r="C11" i="2"/>
  <c r="M43" i="7"/>
  <c r="M42" i="7"/>
  <c r="M41" i="7"/>
  <c r="M40" i="7"/>
  <c r="M39" i="7"/>
  <c r="M38" i="7"/>
  <c r="M37" i="7"/>
  <c r="Q47" i="5" l="1"/>
  <c r="Q26" i="6"/>
  <c r="Q26" i="5"/>
  <c r="I61" i="7"/>
  <c r="N61" i="7" s="1"/>
  <c r="Q89" i="4"/>
  <c r="Q26" i="4"/>
  <c r="Q68" i="6"/>
  <c r="Q47" i="6"/>
  <c r="H29" i="7"/>
  <c r="H30" i="7"/>
  <c r="Q89" i="6"/>
  <c r="H69" i="7"/>
  <c r="Q110" i="6"/>
  <c r="H89" i="7"/>
  <c r="I97" i="7"/>
  <c r="N97" i="7" s="1"/>
  <c r="Q68" i="5"/>
  <c r="Q89" i="5"/>
  <c r="Q110" i="5"/>
  <c r="G89" i="7"/>
  <c r="I93" i="7"/>
  <c r="N93" i="7" s="1"/>
  <c r="I101" i="7"/>
  <c r="N101" i="7" s="1"/>
  <c r="I98" i="7"/>
  <c r="N98" i="7" s="1"/>
  <c r="I94" i="7"/>
  <c r="N94" i="7" s="1"/>
  <c r="I102" i="7"/>
  <c r="N102" i="7" s="1"/>
  <c r="I90" i="7"/>
  <c r="N90" i="7" s="1"/>
  <c r="I96" i="7"/>
  <c r="N96" i="7" s="1"/>
  <c r="Q110" i="4"/>
  <c r="F89" i="7"/>
  <c r="Q68" i="4"/>
  <c r="Q47" i="4"/>
  <c r="Q110" i="3"/>
  <c r="E89" i="7"/>
  <c r="I91" i="7"/>
  <c r="N91" i="7" s="1"/>
  <c r="I99" i="7"/>
  <c r="N99" i="7" s="1"/>
  <c r="I92" i="7"/>
  <c r="N92" i="7" s="1"/>
  <c r="I100" i="7"/>
  <c r="N100" i="7" s="1"/>
  <c r="I95" i="7"/>
  <c r="N95" i="7" s="1"/>
  <c r="I103" i="7"/>
  <c r="N103" i="7" s="1"/>
  <c r="Q89" i="3"/>
  <c r="Q113" i="3" s="1"/>
  <c r="E69" i="7"/>
  <c r="E30" i="7"/>
  <c r="Q47" i="3"/>
  <c r="E29" i="7"/>
  <c r="Q68" i="3"/>
  <c r="E11" i="7"/>
  <c r="N57" i="7"/>
  <c r="I59" i="7"/>
  <c r="N59" i="7" s="1"/>
  <c r="I60" i="7"/>
  <c r="N60" i="7" s="1"/>
  <c r="I62" i="7"/>
  <c r="N62" i="7" s="1"/>
  <c r="I21" i="7"/>
  <c r="N21" i="7" s="1"/>
  <c r="I20" i="7"/>
  <c r="N20" i="7" s="1"/>
  <c r="I19" i="7"/>
  <c r="N19" i="7" s="1"/>
  <c r="Q110" i="2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C69" i="7"/>
  <c r="C68" i="7"/>
  <c r="C46" i="7"/>
  <c r="C45" i="7"/>
  <c r="C44" i="7"/>
  <c r="C43" i="7"/>
  <c r="C42" i="7"/>
  <c r="C41" i="7"/>
  <c r="C40" i="7"/>
  <c r="C39" i="7"/>
  <c r="C38" i="7"/>
  <c r="C37" i="7"/>
  <c r="M36" i="7"/>
  <c r="C36" i="7"/>
  <c r="M35" i="7"/>
  <c r="C35" i="7"/>
  <c r="M34" i="7"/>
  <c r="C34" i="7"/>
  <c r="M33" i="7"/>
  <c r="C33" i="7"/>
  <c r="M32" i="7"/>
  <c r="C32" i="7"/>
  <c r="M31" i="7"/>
  <c r="C31" i="7"/>
  <c r="M30" i="7"/>
  <c r="C30" i="7"/>
  <c r="M29" i="7"/>
  <c r="C29" i="7"/>
  <c r="C66" i="7"/>
  <c r="C65" i="7"/>
  <c r="M56" i="7"/>
  <c r="M55" i="7"/>
  <c r="M54" i="7"/>
  <c r="M53" i="7"/>
  <c r="M52" i="7"/>
  <c r="M51" i="7"/>
  <c r="M50" i="7"/>
  <c r="M49" i="7"/>
  <c r="C49" i="7"/>
  <c r="C48" i="7"/>
  <c r="M18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C9" i="7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58" i="2"/>
  <c r="C57" i="2"/>
  <c r="C56" i="2"/>
  <c r="C55" i="2"/>
  <c r="C54" i="2"/>
  <c r="C53" i="2"/>
  <c r="C52" i="2"/>
  <c r="C51" i="2"/>
  <c r="C18" i="2"/>
  <c r="C17" i="2"/>
  <c r="C16" i="2"/>
  <c r="C15" i="2"/>
  <c r="C14" i="2"/>
  <c r="C13" i="2"/>
  <c r="C12" i="2"/>
  <c r="C10" i="2"/>
  <c r="C85" i="2"/>
  <c r="P57" i="10"/>
  <c r="N114" i="7" s="1"/>
  <c r="P52" i="10"/>
  <c r="Q113" i="5" l="1"/>
  <c r="Q113" i="6"/>
  <c r="M45" i="7"/>
  <c r="S114" i="7" s="1"/>
  <c r="M85" i="7"/>
  <c r="S116" i="7" s="1"/>
  <c r="M25" i="7"/>
  <c r="S113" i="7" s="1"/>
  <c r="M65" i="7"/>
  <c r="S115" i="7" s="1"/>
  <c r="Q113" i="4"/>
  <c r="V72" i="10"/>
  <c r="V71" i="10"/>
  <c r="V73" i="10"/>
  <c r="I89" i="7"/>
  <c r="N89" i="7" s="1"/>
  <c r="N105" i="7" s="1"/>
  <c r="T117" i="7" s="1"/>
  <c r="P58" i="10"/>
  <c r="P60" i="10" s="1"/>
  <c r="V74" i="10" s="1"/>
  <c r="N115" i="7" l="1"/>
  <c r="V75" i="10"/>
  <c r="M109" i="7"/>
  <c r="I105" i="7"/>
  <c r="M71" i="2"/>
  <c r="L71" i="2"/>
  <c r="K71" i="2"/>
  <c r="J71" i="2"/>
  <c r="I71" i="2"/>
  <c r="H71" i="2"/>
  <c r="M29" i="2"/>
  <c r="L29" i="2"/>
  <c r="K29" i="2"/>
  <c r="J29" i="2"/>
  <c r="I29" i="2"/>
  <c r="H29" i="2"/>
  <c r="M50" i="2"/>
  <c r="M92" i="2" s="1"/>
  <c r="L50" i="2"/>
  <c r="L92" i="2" s="1"/>
  <c r="K50" i="2"/>
  <c r="K92" i="2" s="1"/>
  <c r="J50" i="2"/>
  <c r="J92" i="2" s="1"/>
  <c r="I50" i="2"/>
  <c r="I92" i="2" s="1"/>
  <c r="H50" i="2"/>
  <c r="H92" i="2" s="1"/>
  <c r="G71" i="2"/>
  <c r="G29" i="2"/>
  <c r="G50" i="2"/>
  <c r="G92" i="2" s="1"/>
  <c r="B128" i="7" l="1"/>
  <c r="B125" i="7"/>
  <c r="H18" i="7"/>
  <c r="H17" i="7"/>
  <c r="H16" i="7"/>
  <c r="H15" i="7"/>
  <c r="H14" i="7"/>
  <c r="H13" i="7"/>
  <c r="H12" i="7"/>
  <c r="H11" i="7"/>
  <c r="H10" i="7"/>
  <c r="G83" i="7"/>
  <c r="G82" i="7"/>
  <c r="G81" i="7"/>
  <c r="G79" i="7"/>
  <c r="G78" i="7"/>
  <c r="G77" i="7"/>
  <c r="G76" i="7"/>
  <c r="G75" i="7"/>
  <c r="G74" i="7"/>
  <c r="G73" i="7"/>
  <c r="G72" i="7"/>
  <c r="G71" i="7"/>
  <c r="G70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18" i="7"/>
  <c r="G17" i="7"/>
  <c r="G16" i="7"/>
  <c r="G15" i="7"/>
  <c r="G14" i="7"/>
  <c r="G13" i="7"/>
  <c r="G12" i="7"/>
  <c r="G11" i="7"/>
  <c r="G10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18" i="7"/>
  <c r="F17" i="7"/>
  <c r="F16" i="7"/>
  <c r="F15" i="7"/>
  <c r="F14" i="7"/>
  <c r="F13" i="7"/>
  <c r="F12" i="7"/>
  <c r="F11" i="7"/>
  <c r="F10" i="7"/>
  <c r="Q87" i="2"/>
  <c r="D83" i="7" s="1"/>
  <c r="Q86" i="2"/>
  <c r="D82" i="7" s="1"/>
  <c r="Q85" i="2"/>
  <c r="D81" i="7" s="1"/>
  <c r="Q84" i="2"/>
  <c r="D80" i="7" s="1"/>
  <c r="Q83" i="2"/>
  <c r="Q82" i="2"/>
  <c r="D78" i="7" s="1"/>
  <c r="Q81" i="2"/>
  <c r="D77" i="7" s="1"/>
  <c r="Q80" i="2"/>
  <c r="D76" i="7" s="1"/>
  <c r="Q79" i="2"/>
  <c r="D75" i="7" s="1"/>
  <c r="Q78" i="2"/>
  <c r="D74" i="7" s="1"/>
  <c r="Q77" i="2"/>
  <c r="D73" i="7" s="1"/>
  <c r="Q76" i="2"/>
  <c r="D72" i="7" s="1"/>
  <c r="Q75" i="2"/>
  <c r="D71" i="7" s="1"/>
  <c r="Q74" i="2"/>
  <c r="D70" i="7" s="1"/>
  <c r="Q73" i="2"/>
  <c r="Q45" i="2"/>
  <c r="D43" i="7" s="1"/>
  <c r="Q44" i="2"/>
  <c r="D42" i="7" s="1"/>
  <c r="Q43" i="2"/>
  <c r="D41" i="7" s="1"/>
  <c r="Q42" i="2"/>
  <c r="D40" i="7" s="1"/>
  <c r="Q41" i="2"/>
  <c r="D39" i="7" s="1"/>
  <c r="Q40" i="2"/>
  <c r="D38" i="7" s="1"/>
  <c r="Q39" i="2"/>
  <c r="D37" i="7" s="1"/>
  <c r="Q38" i="2"/>
  <c r="D36" i="7" s="1"/>
  <c r="Q37" i="2"/>
  <c r="D35" i="7" s="1"/>
  <c r="Q36" i="2"/>
  <c r="Q35" i="2"/>
  <c r="D33" i="7" s="1"/>
  <c r="Q34" i="2"/>
  <c r="D32" i="7" s="1"/>
  <c r="Q33" i="2"/>
  <c r="D31" i="7" s="1"/>
  <c r="Q32" i="2"/>
  <c r="Q31" i="2"/>
  <c r="Q66" i="2"/>
  <c r="D63" i="7" s="1"/>
  <c r="Q58" i="2"/>
  <c r="D55" i="7" s="1"/>
  <c r="Q57" i="2"/>
  <c r="D54" i="7" s="1"/>
  <c r="Q56" i="2"/>
  <c r="D53" i="7" s="1"/>
  <c r="Q55" i="2"/>
  <c r="D52" i="7" s="1"/>
  <c r="Q54" i="2"/>
  <c r="D51" i="7" s="1"/>
  <c r="Q53" i="2"/>
  <c r="D50" i="7" s="1"/>
  <c r="Q52" i="2"/>
  <c r="Q24" i="2"/>
  <c r="D23" i="7" s="1"/>
  <c r="I23" i="7" s="1"/>
  <c r="N23" i="7" s="1"/>
  <c r="Q23" i="2"/>
  <c r="D22" i="7" s="1"/>
  <c r="I22" i="7" s="1"/>
  <c r="N22" i="7" s="1"/>
  <c r="Q18" i="2"/>
  <c r="D17" i="7" s="1"/>
  <c r="Q17" i="2"/>
  <c r="D16" i="7" s="1"/>
  <c r="Q16" i="2"/>
  <c r="D15" i="7" s="1"/>
  <c r="Q15" i="2"/>
  <c r="D14" i="7" s="1"/>
  <c r="Q14" i="2"/>
  <c r="D13" i="7" s="1"/>
  <c r="Q13" i="2"/>
  <c r="D12" i="7" s="1"/>
  <c r="Q12" i="2"/>
  <c r="D11" i="7" s="1"/>
  <c r="Q11" i="2"/>
  <c r="D10" i="7" s="1"/>
  <c r="Q10" i="2"/>
  <c r="I63" i="7" l="1"/>
  <c r="N63" i="7" s="1"/>
  <c r="D30" i="7"/>
  <c r="I30" i="7" s="1"/>
  <c r="N30" i="7" s="1"/>
  <c r="G69" i="7"/>
  <c r="G29" i="7"/>
  <c r="G49" i="7"/>
  <c r="F69" i="7"/>
  <c r="F29" i="7"/>
  <c r="D9" i="7"/>
  <c r="Q26" i="2"/>
  <c r="D69" i="7"/>
  <c r="Q89" i="2"/>
  <c r="D49" i="7"/>
  <c r="Q68" i="2"/>
  <c r="I58" i="7" s="1"/>
  <c r="N58" i="7" s="1"/>
  <c r="D29" i="7"/>
  <c r="Q47" i="2"/>
  <c r="I83" i="7"/>
  <c r="N83" i="7" s="1"/>
  <c r="I41" i="7"/>
  <c r="N41" i="7" s="1"/>
  <c r="I38" i="7"/>
  <c r="N38" i="7" s="1"/>
  <c r="I14" i="7"/>
  <c r="N14" i="7" s="1"/>
  <c r="I31" i="7"/>
  <c r="N31" i="7" s="1"/>
  <c r="I35" i="7"/>
  <c r="N35" i="7" s="1"/>
  <c r="I43" i="7"/>
  <c r="N43" i="7" s="1"/>
  <c r="I78" i="7"/>
  <c r="N78" i="7" s="1"/>
  <c r="I54" i="7"/>
  <c r="N54" i="7" s="1"/>
  <c r="I74" i="7"/>
  <c r="N74" i="7" s="1"/>
  <c r="I50" i="7"/>
  <c r="N50" i="7" s="1"/>
  <c r="I82" i="7"/>
  <c r="N82" i="7" s="1"/>
  <c r="I42" i="7"/>
  <c r="N42" i="7" s="1"/>
  <c r="I55" i="7"/>
  <c r="N55" i="7" s="1"/>
  <c r="I11" i="7"/>
  <c r="N11" i="7" s="1"/>
  <c r="I15" i="7"/>
  <c r="N15" i="7" s="1"/>
  <c r="I52" i="7"/>
  <c r="N52" i="7" s="1"/>
  <c r="I72" i="7"/>
  <c r="N72" i="7" s="1"/>
  <c r="I76" i="7"/>
  <c r="N76" i="7" s="1"/>
  <c r="I39" i="7"/>
  <c r="N39" i="7" s="1"/>
  <c r="I75" i="7"/>
  <c r="N75" i="7" s="1"/>
  <c r="I13" i="7"/>
  <c r="N13" i="7" s="1"/>
  <c r="D34" i="7"/>
  <c r="I34" i="7" s="1"/>
  <c r="N34" i="7" s="1"/>
  <c r="I53" i="7"/>
  <c r="N53" i="7" s="1"/>
  <c r="I36" i="7"/>
  <c r="N36" i="7" s="1"/>
  <c r="I70" i="7"/>
  <c r="N70" i="7" s="1"/>
  <c r="I12" i="7"/>
  <c r="N12" i="7" s="1"/>
  <c r="I71" i="7"/>
  <c r="N71" i="7" s="1"/>
  <c r="D79" i="7"/>
  <c r="G80" i="7"/>
  <c r="F9" i="7"/>
  <c r="I81" i="7"/>
  <c r="N81" i="7" s="1"/>
  <c r="I33" i="7"/>
  <c r="N33" i="7" s="1"/>
  <c r="G9" i="7"/>
  <c r="I16" i="7"/>
  <c r="N16" i="7" s="1"/>
  <c r="I73" i="7"/>
  <c r="N73" i="7" s="1"/>
  <c r="I56" i="7"/>
  <c r="N56" i="7" s="1"/>
  <c r="I32" i="7"/>
  <c r="N32" i="7" s="1"/>
  <c r="I40" i="7"/>
  <c r="N40" i="7" s="1"/>
  <c r="H9" i="7"/>
  <c r="B126" i="7"/>
  <c r="I17" i="7"/>
  <c r="N17" i="7" s="1"/>
  <c r="I77" i="7"/>
  <c r="N77" i="7" s="1"/>
  <c r="I10" i="7"/>
  <c r="N10" i="7" s="1"/>
  <c r="I18" i="7"/>
  <c r="N18" i="7" s="1"/>
  <c r="I51" i="7"/>
  <c r="N51" i="7" s="1"/>
  <c r="I37" i="7"/>
  <c r="N37" i="7" s="1"/>
  <c r="B124" i="7"/>
  <c r="Q113" i="2" l="1"/>
  <c r="I69" i="7"/>
  <c r="N69" i="7" s="1"/>
  <c r="I29" i="7"/>
  <c r="I45" i="7" s="1"/>
  <c r="I49" i="7"/>
  <c r="I65" i="7" s="1"/>
  <c r="I80" i="7"/>
  <c r="N80" i="7" s="1"/>
  <c r="I9" i="7"/>
  <c r="I25" i="7" s="1"/>
  <c r="I79" i="7"/>
  <c r="N79" i="7" s="1"/>
  <c r="N85" i="7" l="1"/>
  <c r="T116" i="7" s="1"/>
  <c r="N29" i="7"/>
  <c r="N45" i="7" s="1"/>
  <c r="T114" i="7" s="1"/>
  <c r="N49" i="7"/>
  <c r="N65" i="7" s="1"/>
  <c r="T115" i="7" s="1"/>
  <c r="N9" i="7"/>
  <c r="N25" i="7" s="1"/>
  <c r="T113" i="7" s="1"/>
  <c r="I85" i="7"/>
  <c r="C128" i="7" s="1"/>
  <c r="C126" i="7"/>
  <c r="C125" i="7"/>
  <c r="C124" i="7"/>
  <c r="I109" i="7" l="1"/>
  <c r="N109" i="7"/>
  <c r="N116" i="7" l="1"/>
  <c r="M118" i="7" s="1"/>
  <c r="M117" i="7" s="1"/>
  <c r="N119" i="7" l="1"/>
  <c r="M11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7" authorId="0" shapeId="0" xr:uid="{891E08A2-D935-4D24-ABEC-61E464B36A3B}">
      <text>
        <r>
          <rPr>
            <sz val="10"/>
            <color rgb="FF000000"/>
            <rFont val="Arial"/>
            <family val="2"/>
          </rPr>
          <t>What income hits your account?</t>
        </r>
      </text>
    </comment>
    <comment ref="I7" authorId="0" shapeId="0" xr:uid="{597E9619-67A2-4DC5-9264-7F5C0E078C16}">
      <text>
        <r>
          <rPr>
            <sz val="10"/>
            <color rgb="FF000000"/>
            <rFont val="Arial"/>
            <family val="2"/>
          </rPr>
          <t>Your Pension Income</t>
        </r>
      </text>
    </comment>
    <comment ref="M7" authorId="0" shapeId="0" xr:uid="{F260F76D-FF0C-420A-AF7C-81BC38CFFD82}">
      <text>
        <r>
          <rPr>
            <sz val="10"/>
            <color rgb="FF000000"/>
            <rFont val="Arial"/>
            <family val="2"/>
          </rPr>
          <t>-Canada Child Benefit
-Monthly Child Support
-Monthly Alimony</t>
        </r>
      </text>
    </comment>
    <comment ref="Q7" authorId="0" shapeId="0" xr:uid="{3A3E97BE-1CBC-435F-B3A6-7EDCEA8053A8}">
      <text>
        <r>
          <rPr>
            <sz val="10"/>
            <color rgb="FF000000"/>
            <rFont val="Arial"/>
            <family val="2"/>
          </rPr>
          <t>Any Other Monthly Income</t>
        </r>
      </text>
    </comment>
    <comment ref="L21" authorId="0" shapeId="0" xr:uid="{BC852127-00F5-47B2-8B9D-FB78AC281146}">
      <text>
        <r>
          <rPr>
            <sz val="10"/>
            <color rgb="FF000000"/>
            <rFont val="Arial"/>
            <family val="2"/>
          </rPr>
          <t>(e.g., chiropractors, Massage, etc.)</t>
        </r>
      </text>
    </comment>
    <comment ref="C58" authorId="0" shapeId="0" xr:uid="{6EA95B60-9D8D-48F8-B75B-1CD4AED03DA6}">
      <text>
        <r>
          <rPr>
            <sz val="10"/>
            <color rgb="FF000000"/>
            <rFont val="Arial"/>
            <family val="2"/>
          </rPr>
          <t>(i.e., haircuts, waxing, barber, etc.)</t>
        </r>
      </text>
    </comment>
    <comment ref="C59" authorId="0" shapeId="0" xr:uid="{65D9C7F7-D2A0-4A8E-B792-233EF6E8C1A9}">
      <text>
        <r>
          <rPr>
            <sz val="10"/>
            <color rgb="FF000000"/>
            <rFont val="Arial"/>
            <family val="2"/>
          </rPr>
          <t>(i.e., restaurants, movies, gaming, hobbies, events, etc.)</t>
        </r>
      </text>
    </comment>
  </commentList>
</comments>
</file>

<file path=xl/sharedStrings.xml><?xml version="1.0" encoding="utf-8"?>
<sst xmlns="http://schemas.openxmlformats.org/spreadsheetml/2006/main" count="439" uniqueCount="134">
  <si>
    <t>Start planning your budget and begin changing your life.</t>
  </si>
  <si>
    <t>?</t>
  </si>
  <si>
    <t>Mortgage/Rent</t>
  </si>
  <si>
    <t>Groceries</t>
  </si>
  <si>
    <t>Repairs &amp; Service Fees</t>
  </si>
  <si>
    <t>Clothing</t>
  </si>
  <si>
    <t>Water/Sewer</t>
  </si>
  <si>
    <t>Dental Work</t>
  </si>
  <si>
    <t>Specialists</t>
  </si>
  <si>
    <t>Total</t>
  </si>
  <si>
    <t>Fuel/Gas</t>
  </si>
  <si>
    <t>Maintenance</t>
  </si>
  <si>
    <t>Alcohol</t>
  </si>
  <si>
    <t>Personal Grooming</t>
  </si>
  <si>
    <t>RESP</t>
  </si>
  <si>
    <t>Life Insurance</t>
  </si>
  <si>
    <t>SUMMARY</t>
  </si>
  <si>
    <t>Total Monthly Net Income</t>
  </si>
  <si>
    <t>Total Monthly Expenses</t>
  </si>
  <si>
    <r>
      <rPr>
        <b/>
        <sz val="12"/>
        <color rgb="FF222222"/>
        <rFont val="Poppins"/>
      </rPr>
      <t>Monthly</t>
    </r>
    <r>
      <rPr>
        <b/>
        <sz val="12"/>
        <color rgb="FFFFFFFF"/>
        <rFont val="Poppins"/>
      </rPr>
      <t xml:space="preserve"> </t>
    </r>
    <r>
      <rPr>
        <b/>
        <sz val="12"/>
        <color rgb="FF6AA84F"/>
        <rFont val="Poppins"/>
      </rPr>
      <t>Surplus</t>
    </r>
    <r>
      <rPr>
        <b/>
        <sz val="12"/>
        <color rgb="FFFFFFFF"/>
        <rFont val="Poppins"/>
      </rPr>
      <t xml:space="preserve"> </t>
    </r>
    <r>
      <rPr>
        <b/>
        <sz val="12"/>
        <color rgb="FF222222"/>
        <rFont val="Poppins"/>
      </rPr>
      <t>/</t>
    </r>
    <r>
      <rPr>
        <b/>
        <sz val="12"/>
        <color rgb="FFFFFFFF"/>
        <rFont val="Poppins"/>
      </rPr>
      <t xml:space="preserve"> </t>
    </r>
    <r>
      <rPr>
        <b/>
        <sz val="12"/>
        <color rgb="FFE06666"/>
        <rFont val="Poppins"/>
      </rPr>
      <t>Deficit</t>
    </r>
  </si>
  <si>
    <t>Notes:</t>
  </si>
  <si>
    <t>Weekly Expenses - Week 1</t>
  </si>
  <si>
    <t>Weekly Total</t>
  </si>
  <si>
    <t>Mon.</t>
  </si>
  <si>
    <t>Tues.</t>
  </si>
  <si>
    <t>Weds.</t>
  </si>
  <si>
    <t>Thurs.</t>
  </si>
  <si>
    <t>Fri.</t>
  </si>
  <si>
    <t>Sat.</t>
  </si>
  <si>
    <t>Sun.</t>
  </si>
  <si>
    <t>Weekly Grand Total Spent</t>
  </si>
  <si>
    <t>Weekly Expenses - Week 2</t>
  </si>
  <si>
    <t>Weekly Expenses - Week 3</t>
  </si>
  <si>
    <t>Weekly Expenses - Week 4</t>
  </si>
  <si>
    <t>Weekly Expenses - Week 5</t>
  </si>
  <si>
    <t>Monthly Expenses Summary</t>
  </si>
  <si>
    <t>Budget Summary</t>
  </si>
  <si>
    <t>Week 1</t>
  </si>
  <si>
    <t>Week 2</t>
  </si>
  <si>
    <t>Week 3</t>
  </si>
  <si>
    <t>Week 4</t>
  </si>
  <si>
    <t>Week 5</t>
  </si>
  <si>
    <t>Month's Total</t>
  </si>
  <si>
    <t>Budget</t>
  </si>
  <si>
    <t>Over/Under</t>
  </si>
  <si>
    <t>Budget Total</t>
  </si>
  <si>
    <t>Over/Under Total</t>
  </si>
  <si>
    <t>Monthly Grand Total Expenses</t>
  </si>
  <si>
    <t>Month's Results</t>
  </si>
  <si>
    <t>KEEP GOING!</t>
  </si>
  <si>
    <t>Meds &amp; Vitamins</t>
  </si>
  <si>
    <t>Costco</t>
  </si>
  <si>
    <t>Restaurants</t>
  </si>
  <si>
    <t>Fun Outings</t>
  </si>
  <si>
    <t>Hobbies</t>
  </si>
  <si>
    <t>Retirement</t>
  </si>
  <si>
    <t>Gifts</t>
  </si>
  <si>
    <t>Blessings</t>
  </si>
  <si>
    <t>Pledge</t>
  </si>
  <si>
    <t>Tithe</t>
  </si>
  <si>
    <t>Snacks</t>
  </si>
  <si>
    <t>Childcare</t>
  </si>
  <si>
    <t>Child Essentials</t>
  </si>
  <si>
    <t>Subscriptions</t>
  </si>
  <si>
    <t>Maintenance/Condo Fees</t>
  </si>
  <si>
    <t>Property Tax</t>
  </si>
  <si>
    <t>Home Insurance</t>
  </si>
  <si>
    <t>Home Phone/Cable/Internet</t>
  </si>
  <si>
    <t>Cellphone</t>
  </si>
  <si>
    <t>Hydro</t>
  </si>
  <si>
    <t>Heating/Gas</t>
  </si>
  <si>
    <t>Pet Food</t>
  </si>
  <si>
    <t>Footwear</t>
  </si>
  <si>
    <t>Prescriptions</t>
  </si>
  <si>
    <t>Eyecare</t>
  </si>
  <si>
    <t>Vet Bills</t>
  </si>
  <si>
    <t>Auto Insurance</t>
  </si>
  <si>
    <t>License Fees</t>
  </si>
  <si>
    <t>Parking</t>
  </si>
  <si>
    <t>Transit Passes</t>
  </si>
  <si>
    <t>Uber/Lyft/Taxis</t>
  </si>
  <si>
    <t>Car Payment/Savings</t>
  </si>
  <si>
    <t>Other</t>
  </si>
  <si>
    <t>Loans</t>
  </si>
  <si>
    <t>Credit Cards</t>
  </si>
  <si>
    <t>Taxes</t>
  </si>
  <si>
    <t>Savings</t>
  </si>
  <si>
    <t>Monthly Budget Planner</t>
  </si>
  <si>
    <t>Living</t>
  </si>
  <si>
    <t>Housing/Utilities/Debts</t>
  </si>
  <si>
    <t>Groceries/Childcare/Medical/other</t>
  </si>
  <si>
    <t>Transportation</t>
  </si>
  <si>
    <t>Savings &amp; Giving</t>
  </si>
  <si>
    <t>Restaurants/Hobbies/Subscriptions</t>
  </si>
  <si>
    <t>Bank Fees</t>
  </si>
  <si>
    <t>The Heart of the Budget</t>
  </si>
  <si>
    <t>Category</t>
  </si>
  <si>
    <t>Needs</t>
  </si>
  <si>
    <t>Giving &amp; Savings</t>
  </si>
  <si>
    <t>Budget vs. Actual</t>
  </si>
  <si>
    <t>Actual</t>
  </si>
  <si>
    <t>Net Income</t>
  </si>
  <si>
    <t>Expenses</t>
  </si>
  <si>
    <t>How to Use This Workbook</t>
  </si>
  <si>
    <t>2. Try to do this once a week or every few days so you don't get overwhelmed.</t>
  </si>
  <si>
    <t>2. Red means you overspent; Green means you saved.</t>
  </si>
  <si>
    <t>Budgeting isn't about restriction; it's about making sure your money is doing what you value most. We encourage a 'Faith-First' approach to your finances.</t>
  </si>
  <si>
    <t>Achieving financial peace is a process. Don't expect to be perfect in month one! Follow this simple 3-step process.</t>
  </si>
  <si>
    <t>Step 1: Make the Plan (Before the month begins)</t>
  </si>
  <si>
    <t>Step 3: The Reality Check (End of the month)</t>
  </si>
  <si>
    <t>Fixed Expenses</t>
  </si>
  <si>
    <r>
      <t xml:space="preserve">Fixed Expenses </t>
    </r>
    <r>
      <rPr>
        <sz val="12"/>
        <color rgb="FFFFFFFF"/>
        <rFont val="Poppins"/>
      </rPr>
      <t>(needs)</t>
    </r>
  </si>
  <si>
    <r>
      <t xml:space="preserve">Living </t>
    </r>
    <r>
      <rPr>
        <sz val="12"/>
        <color rgb="FFFFFFFF"/>
        <rFont val="Poppins"/>
      </rPr>
      <t>(needs)</t>
    </r>
  </si>
  <si>
    <r>
      <t xml:space="preserve">Transportation </t>
    </r>
    <r>
      <rPr>
        <sz val="12"/>
        <color rgb="FFEFEFEF"/>
        <rFont val="Poppins"/>
      </rPr>
      <t>(needs)</t>
    </r>
  </si>
  <si>
    <r>
      <t xml:space="preserve">Savings &amp; Giving </t>
    </r>
    <r>
      <rPr>
        <sz val="12"/>
        <color rgb="FFFFFFFF"/>
        <rFont val="Poppins"/>
      </rPr>
      <t>(savings)</t>
    </r>
  </si>
  <si>
    <r>
      <t xml:space="preserve">Lifestyle </t>
    </r>
    <r>
      <rPr>
        <sz val="12"/>
        <color rgb="FFFFFFFF"/>
        <rFont val="Poppins"/>
      </rPr>
      <t>(wants)</t>
    </r>
  </si>
  <si>
    <t>Your Net Monthly Income</t>
  </si>
  <si>
    <t>Pension Monthly Income</t>
  </si>
  <si>
    <t>Child Support/Alimony</t>
  </si>
  <si>
    <t xml:space="preserve">Other Monthly Income </t>
  </si>
  <si>
    <t>Lifestyle (wants)</t>
  </si>
  <si>
    <t>Step 2: Track Your Expenses (During the month)</t>
  </si>
  <si>
    <t>Margin/Remaining</t>
  </si>
  <si>
    <t>Lifestyle &amp; Wants</t>
  </si>
  <si>
    <t>Gym</t>
  </si>
  <si>
    <t>Travel</t>
  </si>
  <si>
    <r>
      <t xml:space="preserve">1. Go to the </t>
    </r>
    <r>
      <rPr>
        <b/>
        <sz val="10"/>
        <color theme="1" tint="0.249977111117893"/>
        <rFont val="Arial"/>
        <family val="2"/>
      </rPr>
      <t>Budget Planner</t>
    </r>
    <r>
      <rPr>
        <sz val="10"/>
        <color theme="1" tint="0.249977111117893"/>
        <rFont val="Arial"/>
        <family val="2"/>
      </rPr>
      <t xml:space="preserve"> tab and enter your total Net Monthly Income (your take-home pay) at the top.</t>
    </r>
  </si>
  <si>
    <r>
      <t xml:space="preserve">2. Fill out the </t>
    </r>
    <r>
      <rPr>
        <b/>
        <sz val="10"/>
        <color theme="1" tint="0.249977111117893"/>
        <rFont val="Arial"/>
        <family val="2"/>
      </rPr>
      <t>Budget</t>
    </r>
    <r>
      <rPr>
        <sz val="10"/>
        <color theme="1" tint="0.249977111117893"/>
        <rFont val="Arial"/>
        <family val="2"/>
      </rPr>
      <t xml:space="preserve"> column for your categories to the absolute best of your knowledge.</t>
    </r>
  </si>
  <si>
    <r>
      <t>3. Zero it out:</t>
    </r>
    <r>
      <rPr>
        <sz val="10"/>
        <color theme="1" tint="0.249977111117893"/>
        <rFont val="Arial"/>
        <family val="2"/>
      </rPr>
      <t xml:space="preserve"> Look at your "Monthly Surplus/Deficit" box. If you have a positive surplus, give that money a job! Move it into extra debt payoff, savings, or giving so every single dollar has an assigned purpose before the month even starts.</t>
    </r>
  </si>
  <si>
    <r>
      <t xml:space="preserve">1. Throughout the month, log your actual spending in the </t>
    </r>
    <r>
      <rPr>
        <b/>
        <sz val="10"/>
        <color theme="1" tint="0.249977111117893"/>
        <rFont val="Arial"/>
        <family val="2"/>
      </rPr>
      <t>Weekly Expenses</t>
    </r>
    <r>
      <rPr>
        <sz val="10"/>
        <color theme="1" tint="0.249977111117893"/>
        <rFont val="Arial"/>
        <family val="2"/>
      </rPr>
      <t xml:space="preserve"> columns (Weeks 1 through 5).</t>
    </r>
  </si>
  <si>
    <r>
      <t>3. Tip:</t>
    </r>
    <r>
      <rPr>
        <sz val="10"/>
        <color theme="1" tint="0.249977111117893"/>
        <rFont val="Arial"/>
        <family val="2"/>
      </rPr>
      <t xml:space="preserve"> Keep an eye on your remaining balances in the </t>
    </r>
    <r>
      <rPr>
        <b/>
        <sz val="10"/>
        <color theme="1" tint="0.249977111117893"/>
        <rFont val="Arial"/>
        <family val="2"/>
      </rPr>
      <t xml:space="preserve">Summary Report </t>
    </r>
    <r>
      <rPr>
        <sz val="10"/>
        <color theme="1" tint="0.249977111117893"/>
        <rFont val="Arial"/>
        <family val="2"/>
      </rPr>
      <t>tab. If you blow through your "Restaurant" budget in Week 2, you know you need to cook at home for Weeks 3 and 4!</t>
    </r>
  </si>
  <si>
    <r>
      <t xml:space="preserve">1. At the end of the month, look at the </t>
    </r>
    <r>
      <rPr>
        <b/>
        <sz val="10"/>
        <color theme="1" tint="0.249977111117893"/>
        <rFont val="Arial"/>
        <family val="2"/>
      </rPr>
      <t>Budget vs. Actual</t>
    </r>
    <r>
      <rPr>
        <sz val="10"/>
        <color theme="1" tint="0.249977111117893"/>
        <rFont val="Arial"/>
        <family val="2"/>
      </rPr>
      <t xml:space="preserve"> bar graph and the </t>
    </r>
    <r>
      <rPr>
        <b/>
        <sz val="10"/>
        <color theme="1" tint="0.249977111117893"/>
        <rFont val="Arial"/>
        <family val="2"/>
      </rPr>
      <t>Month's Results</t>
    </r>
    <r>
      <rPr>
        <sz val="10"/>
        <color theme="1" tint="0.249977111117893"/>
        <rFont val="Arial"/>
        <family val="2"/>
      </rPr>
      <t>.</t>
    </r>
  </si>
  <si>
    <r>
      <t>3. Give yourself grace.</t>
    </r>
    <r>
      <rPr>
        <sz val="10"/>
        <color theme="1" tint="0.249977111117893"/>
        <rFont val="Arial"/>
        <family val="2"/>
      </rPr>
      <t xml:space="preserve"> Your first month will likely have a lot of red as you discover your areas of improvement</t>
    </r>
    <r>
      <rPr>
        <i/>
        <sz val="10"/>
        <color theme="1" tint="0.249977111117893"/>
        <rFont val="Arial"/>
        <family val="2"/>
      </rPr>
      <t>.</t>
    </r>
  </si>
  <si>
    <r>
      <t>4. Adjust and Repeat:</t>
    </r>
    <r>
      <rPr>
        <sz val="10"/>
        <color theme="1" tint="0.249977111117893"/>
        <rFont val="Arial"/>
        <family val="2"/>
      </rPr>
      <t xml:space="preserve"> Use what you learned this month to build a more accurate budget for next month. It usually takes 3 to 4 months of consistent tracking to feel completely in control of your budget. Keep going!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</si>
</sst>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&quot;$&quot;* #,##0.00_);_(&quot;$&quot;* \(#,##0.00\);_(&quot;$&quot;* &quot;-&quot;??.00_);_(@_)"/>
    <numFmt numFmtId="167" formatCode="#,##0.00;\(#,##0.00\)"/>
  </numFmts>
  <fonts count="75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FFFF"/>
      <name val="Montserrat"/>
    </font>
    <font>
      <b/>
      <sz val="18"/>
      <color rgb="FF222222"/>
      <name val="Poppins"/>
    </font>
    <font>
      <b/>
      <sz val="30"/>
      <color rgb="FF434343"/>
      <name val="Montserrat"/>
    </font>
    <font>
      <b/>
      <sz val="10"/>
      <color rgb="FFFFFFFF"/>
      <name val="Poppins"/>
    </font>
    <font>
      <sz val="10"/>
      <name val="Poppins"/>
    </font>
    <font>
      <sz val="12"/>
      <name val="Poppins"/>
    </font>
    <font>
      <b/>
      <sz val="12"/>
      <color rgb="FFFFFFFF"/>
      <name val="Poppins"/>
    </font>
    <font>
      <sz val="10"/>
      <color rgb="FFFFFFFF"/>
      <name val="Poppins"/>
    </font>
    <font>
      <sz val="10"/>
      <color rgb="FF222222"/>
      <name val="Poppins"/>
    </font>
    <font>
      <b/>
      <sz val="12"/>
      <color rgb="FFEFEFEF"/>
      <name val="Poppins"/>
    </font>
    <font>
      <sz val="10"/>
      <color rgb="FFEFEFEF"/>
      <name val="Poppins"/>
    </font>
    <font>
      <sz val="10"/>
      <color rgb="FF434343"/>
      <name val="Poppins"/>
    </font>
    <font>
      <b/>
      <sz val="12"/>
      <color rgb="FF222222"/>
      <name val="Poppins"/>
    </font>
    <font>
      <b/>
      <sz val="14"/>
      <color rgb="FF222222"/>
      <name val="Poppins"/>
    </font>
    <font>
      <sz val="10"/>
      <color rgb="FF424759"/>
      <name val="Poppins"/>
    </font>
    <font>
      <sz val="10"/>
      <color rgb="FF1A8268"/>
      <name val="Poppins"/>
    </font>
    <font>
      <b/>
      <sz val="10"/>
      <color rgb="FF000000"/>
      <name val="Poppins"/>
    </font>
    <font>
      <b/>
      <sz val="18"/>
      <color rgb="FFFFFFFF"/>
      <name val="Poppins"/>
    </font>
    <font>
      <b/>
      <sz val="10"/>
      <name val="Poppins"/>
    </font>
    <font>
      <b/>
      <sz val="10"/>
      <color rgb="FFF1F3F4"/>
      <name val="Poppins"/>
    </font>
    <font>
      <b/>
      <sz val="11"/>
      <color rgb="FFFFFFFF"/>
      <name val="Poppins"/>
    </font>
    <font>
      <b/>
      <sz val="10"/>
      <color rgb="FF434343"/>
      <name val="Poppins"/>
    </font>
    <font>
      <b/>
      <sz val="10"/>
      <color rgb="FF424759"/>
      <name val="Poppins"/>
    </font>
    <font>
      <b/>
      <sz val="10"/>
      <color rgb="FF1A8268"/>
      <name val="Poppins"/>
    </font>
    <font>
      <b/>
      <sz val="11"/>
      <color rgb="FF434343"/>
      <name val="Poppins"/>
    </font>
    <font>
      <b/>
      <sz val="20"/>
      <color rgb="FFFFFFFF"/>
      <name val="Poppins"/>
    </font>
    <font>
      <sz val="10"/>
      <color rgb="FFF3F3F3"/>
      <name val="Arial"/>
      <family val="2"/>
    </font>
    <font>
      <b/>
      <sz val="12"/>
      <color rgb="FF6AA84F"/>
      <name val="Poppins"/>
    </font>
    <font>
      <b/>
      <sz val="12"/>
      <color rgb="FFE06666"/>
      <name val="Poppins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FFFFFF"/>
      <name val="Calibri"/>
      <family val="2"/>
    </font>
    <font>
      <sz val="10"/>
      <color theme="0"/>
      <name val="Arial"/>
      <family val="2"/>
    </font>
    <font>
      <b/>
      <sz val="11"/>
      <color theme="0"/>
      <name val="Poppins"/>
    </font>
    <font>
      <b/>
      <sz val="10"/>
      <color theme="0"/>
      <name val="Poppins"/>
    </font>
    <font>
      <sz val="10"/>
      <color theme="0"/>
      <name val="Poppins"/>
    </font>
    <font>
      <sz val="10"/>
      <color theme="5"/>
      <name val="Poppins"/>
    </font>
    <font>
      <b/>
      <sz val="12"/>
      <color theme="5"/>
      <name val="Arial"/>
      <family val="2"/>
    </font>
    <font>
      <b/>
      <sz val="10"/>
      <color theme="0"/>
      <name val="Nirmala Text"/>
      <family val="2"/>
    </font>
    <font>
      <b/>
      <sz val="24"/>
      <color theme="0"/>
      <name val="Poppins"/>
    </font>
    <font>
      <b/>
      <sz val="12"/>
      <color theme="0"/>
      <name val="Poppins"/>
    </font>
    <font>
      <b/>
      <sz val="18"/>
      <color theme="0"/>
      <name val="Poppins"/>
    </font>
    <font>
      <sz val="11"/>
      <color theme="0"/>
      <name val="Poppins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FFFFFF"/>
      <name val="Poppins"/>
    </font>
    <font>
      <sz val="10"/>
      <color rgb="FFFF0000"/>
      <name val="Montserrat"/>
    </font>
    <font>
      <sz val="10"/>
      <color rgb="FFFF0000"/>
      <name val="Arial"/>
      <family val="2"/>
    </font>
    <font>
      <b/>
      <sz val="14"/>
      <color theme="0"/>
      <name val="Poppins"/>
    </font>
    <font>
      <sz val="12"/>
      <color rgb="FFFFFFFF"/>
      <name val="Poppins"/>
    </font>
    <font>
      <sz val="12"/>
      <color rgb="FFEFEFEF"/>
      <name val="Poppins"/>
    </font>
    <font>
      <b/>
      <sz val="10"/>
      <color rgb="FFEA8E3A"/>
      <name val="Poppins"/>
    </font>
    <font>
      <b/>
      <sz val="10"/>
      <color rgb="FFEA8E3A"/>
      <name val="Arial"/>
      <family val="2"/>
    </font>
    <font>
      <b/>
      <sz val="12"/>
      <color rgb="FFEA8E3A"/>
      <name val="Poppins"/>
    </font>
    <font>
      <sz val="10"/>
      <color rgb="FFEA8E3A"/>
      <name val="Arial"/>
      <family val="2"/>
    </font>
    <font>
      <b/>
      <sz val="18"/>
      <color theme="1" tint="0.249977111117893"/>
      <name val="Poppins"/>
    </font>
    <font>
      <b/>
      <sz val="20"/>
      <color theme="1" tint="0.249977111117893"/>
      <name val="Calibri"/>
      <family val="2"/>
    </font>
    <font>
      <sz val="10"/>
      <color theme="1" tint="0.249977111117893"/>
      <name val="Arial"/>
      <family val="2"/>
    </font>
    <font>
      <b/>
      <sz val="13.5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b/>
      <sz val="20"/>
      <color theme="0"/>
      <name val="Calibri"/>
      <family val="2"/>
    </font>
    <font>
      <b/>
      <sz val="10"/>
      <color theme="1" tint="0.249977111117893"/>
      <name val="Poppins"/>
    </font>
    <font>
      <sz val="10"/>
      <color theme="1" tint="0.249977111117893"/>
      <name val="Poppins"/>
    </font>
    <font>
      <b/>
      <sz val="12"/>
      <color theme="1" tint="0.249977111117893"/>
      <name val="Poppins"/>
    </font>
    <font>
      <b/>
      <sz val="14"/>
      <color theme="1" tint="0.249977111117893"/>
      <name val="Poppins"/>
    </font>
    <font>
      <b/>
      <sz val="15"/>
      <color theme="1" tint="0.249977111117893"/>
      <name val="Poppins"/>
    </font>
    <font>
      <sz val="10"/>
      <color theme="1" tint="0.24994659260841701"/>
      <name val="Arial"/>
      <family val="2"/>
    </font>
    <font>
      <sz val="10"/>
      <color theme="1" tint="0.24994659260841701"/>
      <name val="Poppins"/>
    </font>
    <font>
      <b/>
      <sz val="12"/>
      <color theme="1" tint="0.24994659260841701"/>
      <name val="Poppins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2F5"/>
        <bgColor rgb="FFF0F2F5"/>
      </patternFill>
    </fill>
    <fill>
      <patternFill patternType="solid">
        <fgColor rgb="FFE5E5E5"/>
        <bgColor rgb="FFE5E5E5"/>
      </patternFill>
    </fill>
    <fill>
      <patternFill patternType="solid">
        <fgColor rgb="FFB7E1CD"/>
        <bgColor rgb="FFB7E1CD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D8DEEB"/>
      </patternFill>
    </fill>
    <fill>
      <patternFill patternType="solid">
        <fgColor theme="0"/>
        <bgColor rgb="FFE5E5E5"/>
      </patternFill>
    </fill>
    <fill>
      <patternFill patternType="solid">
        <fgColor rgb="FFEA8E3A"/>
        <bgColor indexed="64"/>
      </patternFill>
    </fill>
    <fill>
      <patternFill patternType="solid">
        <fgColor theme="1" tint="0.249977111117893"/>
        <bgColor rgb="FF156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0F2F5"/>
      </patternFill>
    </fill>
    <fill>
      <patternFill patternType="solid">
        <fgColor theme="1" tint="0.249977111117893"/>
        <bgColor rgb="FFF55304"/>
      </patternFill>
    </fill>
    <fill>
      <patternFill patternType="solid">
        <fgColor theme="1" tint="0.249977111117893"/>
        <bgColor rgb="FFD8DEEB"/>
      </patternFill>
    </fill>
    <fill>
      <patternFill patternType="solid">
        <fgColor theme="1" tint="0.24994659260841701"/>
        <bgColor rgb="FFD8DEEB"/>
      </patternFill>
    </fill>
    <fill>
      <patternFill patternType="solid">
        <fgColor theme="1" tint="0.24994659260841701"/>
        <bgColor rgb="FFF0F2F5"/>
      </patternFill>
    </fill>
    <fill>
      <patternFill patternType="solid">
        <fgColor theme="1" tint="0.24994659260841701"/>
        <bgColor rgb="FF156FFF"/>
      </patternFill>
    </fill>
    <fill>
      <patternFill patternType="solid">
        <fgColor theme="1" tint="0.24994659260841701"/>
        <bgColor rgb="FFF55304"/>
      </patternFill>
    </fill>
    <fill>
      <patternFill patternType="solid">
        <fgColor theme="1" tint="0.24994659260841701"/>
        <bgColor rgb="FFB7E1CD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1" tint="0.24994659260841701"/>
        <bgColor rgb="FFFFFFFF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0F2F5"/>
      </left>
      <right style="thin">
        <color rgb="FFF0F2F5"/>
      </right>
      <top style="thin">
        <color rgb="FFF0F2F5"/>
      </top>
      <bottom style="thin">
        <color rgb="FFF0F2F5"/>
      </bottom>
      <diagonal/>
    </border>
    <border>
      <left style="thin">
        <color rgb="FFF0F2F5"/>
      </left>
      <right/>
      <top style="thin">
        <color rgb="FFF0F2F5"/>
      </top>
      <bottom style="thin">
        <color rgb="FFF0F2F5"/>
      </bottom>
      <diagonal/>
    </border>
    <border>
      <left/>
      <right style="thin">
        <color rgb="FFF0F2F5"/>
      </right>
      <top style="thin">
        <color rgb="FFF0F2F5"/>
      </top>
      <bottom style="thin">
        <color rgb="FFF0F2F5"/>
      </bottom>
      <diagonal/>
    </border>
    <border>
      <left style="thin">
        <color rgb="FFF1F3F4"/>
      </left>
      <right/>
      <top/>
      <bottom/>
      <diagonal/>
    </border>
    <border>
      <left style="thin">
        <color rgb="FFF1F3F4"/>
      </left>
      <right style="thin">
        <color rgb="FFF1F3F4"/>
      </right>
      <top/>
      <bottom style="thin">
        <color rgb="FFF1F3F4"/>
      </bottom>
      <diagonal/>
    </border>
    <border>
      <left style="thin">
        <color rgb="FFF1F3F4"/>
      </left>
      <right style="thin">
        <color rgb="FFF1F3F4"/>
      </right>
      <top style="thin">
        <color rgb="FFF1F3F4"/>
      </top>
      <bottom style="thin">
        <color rgb="FFF1F3F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1F3F4"/>
      </left>
      <right style="thin">
        <color rgb="FFF1F3F4"/>
      </right>
      <top style="thin">
        <color rgb="FFF1F3F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0F2F5"/>
      </left>
      <right style="thin">
        <color rgb="FFF0F2F5"/>
      </right>
      <top style="thin">
        <color rgb="FFF0F2F5"/>
      </top>
      <bottom/>
      <diagonal/>
    </border>
    <border>
      <left style="thin">
        <color rgb="FFF0F2F5"/>
      </left>
      <right style="thin">
        <color rgb="FFF0F2F5"/>
      </right>
      <top/>
      <bottom style="thin">
        <color rgb="FFF0F2F5"/>
      </bottom>
      <diagonal/>
    </border>
    <border>
      <left/>
      <right style="thin">
        <color rgb="FFD8DEEB"/>
      </right>
      <top/>
      <bottom style="thin">
        <color rgb="FFD8DEEB"/>
      </bottom>
      <diagonal/>
    </border>
    <border>
      <left style="thin">
        <color rgb="FFF55304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55304"/>
      </right>
      <top/>
      <bottom style="thin">
        <color rgb="FFFFFFFF"/>
      </bottom>
      <diagonal/>
    </border>
    <border>
      <left style="thin">
        <color rgb="FFF55304"/>
      </left>
      <right/>
      <top/>
      <bottom style="thin">
        <color rgb="FFFFFFFF"/>
      </bottom>
      <diagonal/>
    </border>
    <border>
      <left style="thin">
        <color rgb="FFF55304"/>
      </left>
      <right style="thin">
        <color rgb="FFFFFFFF"/>
      </right>
      <top/>
      <bottom style="thin">
        <color rgb="FFF55304"/>
      </bottom>
      <diagonal/>
    </border>
    <border>
      <left/>
      <right style="thin">
        <color rgb="FFFFFFFF"/>
      </right>
      <top/>
      <bottom style="thin">
        <color rgb="FFF55304"/>
      </bottom>
      <diagonal/>
    </border>
    <border>
      <left/>
      <right style="thin">
        <color rgb="FFF55304"/>
      </right>
      <top/>
      <bottom style="thin">
        <color rgb="FFF5530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0F2F5"/>
      </left>
      <right/>
      <top style="thin">
        <color rgb="FFF0F2F5"/>
      </top>
      <bottom/>
      <diagonal/>
    </border>
    <border>
      <left/>
      <right style="thin">
        <color rgb="FFF0F2F5"/>
      </right>
      <top style="thin">
        <color rgb="FFF0F2F5"/>
      </top>
      <bottom/>
      <diagonal/>
    </border>
    <border>
      <left style="thin">
        <color rgb="FFF0F2F5"/>
      </left>
      <right/>
      <top/>
      <bottom style="thin">
        <color rgb="FFF0F2F5"/>
      </bottom>
      <diagonal/>
    </border>
    <border>
      <left/>
      <right style="thin">
        <color rgb="FFF0F2F5"/>
      </right>
      <top/>
      <bottom style="thin">
        <color rgb="FFF0F2F5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5530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5">
    <xf numFmtId="0" fontId="0" fillId="0" borderId="0"/>
    <xf numFmtId="0" fontId="1" fillId="0" borderId="19"/>
    <xf numFmtId="164" fontId="1" fillId="0" borderId="19" applyFont="0" applyFill="0" applyBorder="0" applyAlignment="0" applyProtection="0"/>
    <xf numFmtId="44" fontId="34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313">
    <xf numFmtId="0" fontId="0" fillId="0" borderId="0" xfId="0"/>
    <xf numFmtId="0" fontId="2" fillId="2" borderId="3" xfId="0" applyFont="1" applyFill="1" applyBorder="1"/>
    <xf numFmtId="0" fontId="4" fillId="2" borderId="3" xfId="0" applyFont="1" applyFill="1" applyBorder="1"/>
    <xf numFmtId="0" fontId="2" fillId="2" borderId="4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0" borderId="15" xfId="0" applyFont="1" applyBorder="1"/>
    <xf numFmtId="0" fontId="2" fillId="0" borderId="10" xfId="0" applyFont="1" applyBorder="1"/>
    <xf numFmtId="0" fontId="6" fillId="2" borderId="3" xfId="0" applyFont="1" applyFill="1" applyBorder="1" applyAlignment="1">
      <alignment wrapText="1"/>
    </xf>
    <xf numFmtId="0" fontId="3" fillId="2" borderId="3" xfId="0" applyFont="1" applyFill="1" applyBorder="1"/>
    <xf numFmtId="0" fontId="2" fillId="0" borderId="16" xfId="0" applyFont="1" applyBorder="1"/>
    <xf numFmtId="0" fontId="8" fillId="0" borderId="4" xfId="0" applyFont="1" applyBorder="1"/>
    <xf numFmtId="0" fontId="2" fillId="0" borderId="4" xfId="0" applyFont="1" applyBorder="1"/>
    <xf numFmtId="0" fontId="2" fillId="0" borderId="17" xfId="0" applyFont="1" applyBorder="1"/>
    <xf numFmtId="0" fontId="3" fillId="0" borderId="4" xfId="0" applyFont="1" applyBorder="1"/>
    <xf numFmtId="0" fontId="2" fillId="0" borderId="20" xfId="0" applyFont="1" applyBorder="1"/>
    <xf numFmtId="0" fontId="8" fillId="0" borderId="0" xfId="0" applyFont="1"/>
    <xf numFmtId="0" fontId="8" fillId="4" borderId="0" xfId="0" applyFont="1" applyFill="1"/>
    <xf numFmtId="0" fontId="12" fillId="4" borderId="0" xfId="0" applyFont="1" applyFill="1"/>
    <xf numFmtId="0" fontId="8" fillId="4" borderId="0" xfId="0" applyFont="1" applyFill="1" applyAlignment="1">
      <alignment vertical="center"/>
    </xf>
    <xf numFmtId="0" fontId="2" fillId="3" borderId="0" xfId="0" applyFont="1" applyFill="1"/>
    <xf numFmtId="0" fontId="11" fillId="2" borderId="22" xfId="0" applyFont="1" applyFill="1" applyBorder="1"/>
    <xf numFmtId="0" fontId="8" fillId="0" borderId="22" xfId="0" applyFont="1" applyBorder="1"/>
    <xf numFmtId="0" fontId="3" fillId="0" borderId="3" xfId="0" applyFont="1" applyBorder="1"/>
    <xf numFmtId="0" fontId="3" fillId="0" borderId="8" xfId="0" applyFont="1" applyBorder="1"/>
    <xf numFmtId="0" fontId="3" fillId="2" borderId="10" xfId="0" applyFont="1" applyFill="1" applyBorder="1"/>
    <xf numFmtId="0" fontId="3" fillId="2" borderId="4" xfId="0" applyFont="1" applyFill="1" applyBorder="1"/>
    <xf numFmtId="0" fontId="20" fillId="2" borderId="22" xfId="0" applyFont="1" applyFill="1" applyBorder="1"/>
    <xf numFmtId="0" fontId="21" fillId="2" borderId="22" xfId="0" applyFont="1" applyFill="1" applyBorder="1" applyAlignment="1">
      <alignment wrapText="1"/>
    </xf>
    <xf numFmtId="0" fontId="7" fillId="2" borderId="22" xfId="0" applyFont="1" applyFill="1" applyBorder="1"/>
    <xf numFmtId="0" fontId="22" fillId="2" borderId="3" xfId="0" applyFont="1" applyFill="1" applyBorder="1"/>
    <xf numFmtId="0" fontId="23" fillId="2" borderId="22" xfId="0" applyFont="1" applyFill="1" applyBorder="1" applyAlignment="1">
      <alignment horizontal="center" vertical="center"/>
    </xf>
    <xf numFmtId="0" fontId="19" fillId="2" borderId="22" xfId="0" applyFont="1" applyFill="1" applyBorder="1"/>
    <xf numFmtId="0" fontId="22" fillId="0" borderId="5" xfId="0" applyFont="1" applyBorder="1"/>
    <xf numFmtId="0" fontId="8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8" fillId="0" borderId="5" xfId="0" applyFont="1" applyBorder="1"/>
    <xf numFmtId="0" fontId="2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11" fillId="2" borderId="9" xfId="0" applyFont="1" applyFill="1" applyBorder="1"/>
    <xf numFmtId="0" fontId="21" fillId="2" borderId="4" xfId="0" applyFont="1" applyFill="1" applyBorder="1" applyAlignment="1">
      <alignment wrapText="1"/>
    </xf>
    <xf numFmtId="0" fontId="25" fillId="2" borderId="9" xfId="0" applyFont="1" applyFill="1" applyBorder="1"/>
    <xf numFmtId="164" fontId="25" fillId="2" borderId="9" xfId="0" applyNumberFormat="1" applyFont="1" applyFill="1" applyBorder="1" applyAlignment="1">
      <alignment horizontal="right"/>
    </xf>
    <xf numFmtId="164" fontId="28" fillId="2" borderId="9" xfId="0" applyNumberFormat="1" applyFont="1" applyFill="1" applyBorder="1" applyAlignment="1">
      <alignment horizontal="right" vertical="center"/>
    </xf>
    <xf numFmtId="164" fontId="18" fillId="2" borderId="12" xfId="0" applyNumberFormat="1" applyFont="1" applyFill="1" applyBorder="1" applyAlignment="1">
      <alignment horizontal="right"/>
    </xf>
    <xf numFmtId="164" fontId="8" fillId="2" borderId="9" xfId="0" applyNumberFormat="1" applyFont="1" applyFill="1" applyBorder="1"/>
    <xf numFmtId="164" fontId="8" fillId="2" borderId="5" xfId="0" applyNumberFormat="1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8" fillId="0" borderId="3" xfId="0" applyFont="1" applyBorder="1"/>
    <xf numFmtId="0" fontId="15" fillId="2" borderId="3" xfId="0" applyFont="1" applyFill="1" applyBorder="1"/>
    <xf numFmtId="0" fontId="8" fillId="0" borderId="6" xfId="0" applyFont="1" applyBorder="1"/>
    <xf numFmtId="0" fontId="8" fillId="2" borderId="26" xfId="0" applyFont="1" applyFill="1" applyBorder="1"/>
    <xf numFmtId="0" fontId="8" fillId="2" borderId="27" xfId="0" applyFont="1" applyFill="1" applyBorder="1"/>
    <xf numFmtId="0" fontId="8" fillId="2" borderId="6" xfId="0" applyFont="1" applyFill="1" applyBorder="1"/>
    <xf numFmtId="0" fontId="15" fillId="2" borderId="6" xfId="0" applyFont="1" applyFill="1" applyBorder="1"/>
    <xf numFmtId="0" fontId="8" fillId="2" borderId="28" xfId="0" applyFont="1" applyFill="1" applyBorder="1"/>
    <xf numFmtId="0" fontId="8" fillId="2" borderId="4" xfId="0" applyFont="1" applyFill="1" applyBorder="1"/>
    <xf numFmtId="0" fontId="8" fillId="2" borderId="29" xfId="0" applyFont="1" applyFill="1" applyBorder="1"/>
    <xf numFmtId="0" fontId="8" fillId="2" borderId="30" xfId="0" applyFont="1" applyFill="1" applyBorder="1"/>
    <xf numFmtId="0" fontId="8" fillId="2" borderId="31" xfId="0" applyFont="1" applyFill="1" applyBorder="1"/>
    <xf numFmtId="0" fontId="8" fillId="2" borderId="3" xfId="0" applyFont="1" applyFill="1" applyBorder="1"/>
    <xf numFmtId="0" fontId="8" fillId="2" borderId="6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5" fillId="7" borderId="0" xfId="0" applyFont="1" applyFill="1" applyAlignment="1">
      <alignment horizontal="center" vertical="center"/>
    </xf>
    <xf numFmtId="0" fontId="3" fillId="2" borderId="19" xfId="0" applyFont="1" applyFill="1" applyBorder="1"/>
    <xf numFmtId="0" fontId="0" fillId="0" borderId="19" xfId="0" applyBorder="1"/>
    <xf numFmtId="0" fontId="3" fillId="0" borderId="19" xfId="0" applyFont="1" applyBorder="1"/>
    <xf numFmtId="164" fontId="18" fillId="2" borderId="34" xfId="0" applyNumberFormat="1" applyFont="1" applyFill="1" applyBorder="1"/>
    <xf numFmtId="164" fontId="26" fillId="2" borderId="13" xfId="0" applyNumberFormat="1" applyFont="1" applyFill="1" applyBorder="1" applyAlignment="1">
      <alignment horizontal="right"/>
    </xf>
    <xf numFmtId="164" fontId="18" fillId="2" borderId="14" xfId="0" applyNumberFormat="1" applyFont="1" applyFill="1" applyBorder="1" applyAlignment="1">
      <alignment horizontal="right"/>
    </xf>
    <xf numFmtId="164" fontId="18" fillId="2" borderId="23" xfId="0" applyNumberFormat="1" applyFont="1" applyFill="1" applyBorder="1" applyAlignment="1">
      <alignment horizontal="right"/>
    </xf>
    <xf numFmtId="164" fontId="26" fillId="2" borderId="33" xfId="0" applyNumberFormat="1" applyFont="1" applyFill="1" applyBorder="1" applyAlignment="1">
      <alignment horizontal="right"/>
    </xf>
    <xf numFmtId="164" fontId="18" fillId="2" borderId="24" xfId="0" applyNumberFormat="1" applyFont="1" applyFill="1" applyBorder="1" applyAlignment="1">
      <alignment horizontal="right"/>
    </xf>
    <xf numFmtId="164" fontId="18" fillId="2" borderId="36" xfId="0" applyNumberFormat="1" applyFont="1" applyFill="1" applyBorder="1" applyAlignment="1">
      <alignment horizontal="right"/>
    </xf>
    <xf numFmtId="164" fontId="26" fillId="2" borderId="35" xfId="0" applyNumberFormat="1" applyFont="1" applyFill="1" applyBorder="1" applyAlignment="1">
      <alignment horizontal="right"/>
    </xf>
    <xf numFmtId="0" fontId="3" fillId="0" borderId="8" xfId="0" applyFont="1" applyBorder="1" applyAlignment="1">
      <alignment vertical="center"/>
    </xf>
    <xf numFmtId="164" fontId="18" fillId="2" borderId="36" xfId="0" applyNumberFormat="1" applyFont="1" applyFill="1" applyBorder="1" applyAlignment="1">
      <alignment vertical="center"/>
    </xf>
    <xf numFmtId="164" fontId="18" fillId="2" borderId="24" xfId="0" applyNumberFormat="1" applyFont="1" applyFill="1" applyBorder="1" applyAlignment="1">
      <alignment vertical="center"/>
    </xf>
    <xf numFmtId="164" fontId="18" fillId="2" borderId="24" xfId="0" applyNumberFormat="1" applyFont="1" applyFill="1" applyBorder="1" applyAlignment="1">
      <alignment horizontal="right" vertical="center"/>
    </xf>
    <xf numFmtId="164" fontId="26" fillId="2" borderId="35" xfId="0" applyNumberFormat="1" applyFont="1" applyFill="1" applyBorder="1" applyAlignment="1">
      <alignment vertical="center"/>
    </xf>
    <xf numFmtId="164" fontId="25" fillId="2" borderId="9" xfId="0" applyNumberFormat="1" applyFont="1" applyFill="1" applyBorder="1" applyAlignment="1">
      <alignment horizontal="right" vertical="center"/>
    </xf>
    <xf numFmtId="164" fontId="18" fillId="2" borderId="14" xfId="0" applyNumberFormat="1" applyFont="1" applyFill="1" applyBorder="1" applyAlignment="1">
      <alignment vertical="center"/>
    </xf>
    <xf numFmtId="164" fontId="18" fillId="2" borderId="12" xfId="0" applyNumberFormat="1" applyFont="1" applyFill="1" applyBorder="1" applyAlignment="1">
      <alignment vertical="center"/>
    </xf>
    <xf numFmtId="164" fontId="18" fillId="2" borderId="12" xfId="0" applyNumberFormat="1" applyFont="1" applyFill="1" applyBorder="1" applyAlignment="1">
      <alignment horizontal="right" vertical="center"/>
    </xf>
    <xf numFmtId="164" fontId="26" fillId="2" borderId="13" xfId="0" applyNumberFormat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6" fillId="2" borderId="13" xfId="0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164" fontId="26" fillId="2" borderId="33" xfId="0" applyNumberFormat="1" applyFont="1" applyFill="1" applyBorder="1" applyAlignment="1">
      <alignment vertical="center"/>
    </xf>
    <xf numFmtId="0" fontId="47" fillId="0" borderId="0" xfId="0" applyFont="1"/>
    <xf numFmtId="0" fontId="8" fillId="0" borderId="19" xfId="0" applyFont="1" applyBorder="1"/>
    <xf numFmtId="0" fontId="2" fillId="0" borderId="19" xfId="0" applyFont="1" applyBorder="1"/>
    <xf numFmtId="0" fontId="50" fillId="2" borderId="4" xfId="0" applyFont="1" applyFill="1" applyBorder="1"/>
    <xf numFmtId="4" fontId="50" fillId="0" borderId="4" xfId="0" applyNumberFormat="1" applyFont="1" applyBorder="1"/>
    <xf numFmtId="0" fontId="51" fillId="0" borderId="4" xfId="0" applyFont="1" applyBorder="1"/>
    <xf numFmtId="4" fontId="0" fillId="0" borderId="0" xfId="0" applyNumberFormat="1"/>
    <xf numFmtId="0" fontId="25" fillId="2" borderId="9" xfId="0" applyFont="1" applyFill="1" applyBorder="1" applyAlignment="1">
      <alignment vertical="center"/>
    </xf>
    <xf numFmtId="0" fontId="36" fillId="0" borderId="0" xfId="0" applyFont="1"/>
    <xf numFmtId="9" fontId="36" fillId="0" borderId="0" xfId="4" applyFont="1"/>
    <xf numFmtId="9" fontId="36" fillId="0" borderId="0" xfId="0" applyNumberFormat="1" applyFont="1"/>
    <xf numFmtId="0" fontId="8" fillId="10" borderId="0" xfId="0" applyFont="1" applyFill="1"/>
    <xf numFmtId="0" fontId="2" fillId="7" borderId="4" xfId="0" applyFont="1" applyFill="1" applyBorder="1"/>
    <xf numFmtId="0" fontId="8" fillId="2" borderId="37" xfId="0" applyFont="1" applyFill="1" applyBorder="1" applyAlignment="1">
      <alignment vertical="center"/>
    </xf>
    <xf numFmtId="0" fontId="8" fillId="2" borderId="38" xfId="0" applyFont="1" applyFill="1" applyBorder="1"/>
    <xf numFmtId="0" fontId="30" fillId="2" borderId="7" xfId="0" applyFont="1" applyFill="1" applyBorder="1"/>
    <xf numFmtId="0" fontId="8" fillId="0" borderId="1" xfId="0" applyFont="1" applyBorder="1"/>
    <xf numFmtId="164" fontId="36" fillId="0" borderId="0" xfId="0" applyNumberFormat="1" applyFont="1"/>
    <xf numFmtId="0" fontId="9" fillId="3" borderId="18" xfId="0" applyFont="1" applyFill="1" applyBorder="1" applyProtection="1">
      <protection locked="0"/>
    </xf>
    <xf numFmtId="0" fontId="3" fillId="3" borderId="32" xfId="0" applyFont="1" applyFill="1" applyBorder="1" applyProtection="1">
      <protection locked="0"/>
    </xf>
    <xf numFmtId="0" fontId="8" fillId="4" borderId="0" xfId="0" applyFont="1" applyFill="1" applyAlignment="1">
      <alignment vertical="top"/>
    </xf>
    <xf numFmtId="0" fontId="36" fillId="8" borderId="3" xfId="0" applyFont="1" applyFill="1" applyBorder="1"/>
    <xf numFmtId="0" fontId="39" fillId="8" borderId="3" xfId="0" applyFont="1" applyFill="1" applyBorder="1"/>
    <xf numFmtId="0" fontId="36" fillId="8" borderId="3" xfId="0" applyFont="1" applyFill="1" applyBorder="1" applyAlignment="1">
      <alignment vertical="center"/>
    </xf>
    <xf numFmtId="0" fontId="39" fillId="7" borderId="4" xfId="0" applyFont="1" applyFill="1" applyBorder="1" applyAlignment="1">
      <alignment vertical="center"/>
    </xf>
    <xf numFmtId="166" fontId="39" fillId="7" borderId="4" xfId="0" applyNumberFormat="1" applyFont="1" applyFill="1" applyBorder="1" applyAlignment="1">
      <alignment vertical="center"/>
    </xf>
    <xf numFmtId="0" fontId="39" fillId="8" borderId="6" xfId="0" applyFont="1" applyFill="1" applyBorder="1"/>
    <xf numFmtId="0" fontId="39" fillId="8" borderId="10" xfId="0" applyFont="1" applyFill="1" applyBorder="1" applyAlignment="1">
      <alignment vertical="center"/>
    </xf>
    <xf numFmtId="166" fontId="39" fillId="8" borderId="10" xfId="0" applyNumberFormat="1" applyFont="1" applyFill="1" applyBorder="1" applyAlignment="1">
      <alignment vertical="center"/>
    </xf>
    <xf numFmtId="0" fontId="39" fillId="8" borderId="6" xfId="0" applyFont="1" applyFill="1" applyBorder="1" applyAlignment="1">
      <alignment vertical="center"/>
    </xf>
    <xf numFmtId="166" fontId="39" fillId="8" borderId="6" xfId="0" applyNumberFormat="1" applyFont="1" applyFill="1" applyBorder="1" applyAlignment="1">
      <alignment vertical="center"/>
    </xf>
    <xf numFmtId="0" fontId="36" fillId="7" borderId="0" xfId="0" applyFont="1" applyFill="1"/>
    <xf numFmtId="164" fontId="55" fillId="2" borderId="25" xfId="0" applyNumberFormat="1" applyFont="1" applyFill="1" applyBorder="1" applyProtection="1">
      <protection locked="0"/>
    </xf>
    <xf numFmtId="0" fontId="8" fillId="12" borderId="0" xfId="0" applyFont="1" applyFill="1"/>
    <xf numFmtId="0" fontId="11" fillId="12" borderId="0" xfId="0" applyFont="1" applyFill="1"/>
    <xf numFmtId="0" fontId="10" fillId="12" borderId="0" xfId="0" applyFont="1" applyFill="1" applyAlignment="1">
      <alignment horizontal="right"/>
    </xf>
    <xf numFmtId="0" fontId="0" fillId="13" borderId="0" xfId="0" applyFill="1"/>
    <xf numFmtId="165" fontId="8" fillId="12" borderId="0" xfId="0" applyNumberFormat="1" applyFont="1" applyFill="1"/>
    <xf numFmtId="0" fontId="10" fillId="12" borderId="0" xfId="0" applyFont="1" applyFill="1" applyAlignment="1">
      <alignment vertical="center"/>
    </xf>
    <xf numFmtId="0" fontId="8" fillId="12" borderId="0" xfId="0" applyFont="1" applyFill="1" applyAlignment="1">
      <alignment vertical="center"/>
    </xf>
    <xf numFmtId="0" fontId="49" fillId="12" borderId="0" xfId="0" applyFont="1" applyFill="1" applyAlignment="1">
      <alignment vertical="center"/>
    </xf>
    <xf numFmtId="164" fontId="8" fillId="12" borderId="0" xfId="0" applyNumberFormat="1" applyFont="1" applyFill="1"/>
    <xf numFmtId="0" fontId="11" fillId="12" borderId="0" xfId="0" applyFont="1" applyFill="1" applyAlignment="1" applyProtection="1">
      <alignment horizontal="left"/>
      <protection locked="0"/>
    </xf>
    <xf numFmtId="0" fontId="10" fillId="12" borderId="0" xfId="0" applyFont="1" applyFill="1"/>
    <xf numFmtId="0" fontId="13" fillId="12" borderId="0" xfId="0" applyFont="1" applyFill="1"/>
    <xf numFmtId="0" fontId="11" fillId="12" borderId="0" xfId="0" applyFont="1" applyFill="1" applyAlignment="1" applyProtection="1">
      <alignment horizontal="left" vertical="center"/>
      <protection locked="0"/>
    </xf>
    <xf numFmtId="0" fontId="36" fillId="14" borderId="19" xfId="0" applyFont="1" applyFill="1" applyBorder="1"/>
    <xf numFmtId="0" fontId="39" fillId="14" borderId="19" xfId="0" applyFont="1" applyFill="1" applyBorder="1"/>
    <xf numFmtId="164" fontId="36" fillId="14" borderId="19" xfId="0" applyNumberFormat="1" applyFont="1" applyFill="1" applyBorder="1"/>
    <xf numFmtId="164" fontId="39" fillId="14" borderId="19" xfId="0" applyNumberFormat="1" applyFont="1" applyFill="1" applyBorder="1"/>
    <xf numFmtId="0" fontId="38" fillId="15" borderId="19" xfId="0" applyFont="1" applyFill="1" applyBorder="1" applyAlignment="1">
      <alignment horizontal="center"/>
    </xf>
    <xf numFmtId="0" fontId="60" fillId="7" borderId="0" xfId="0" applyFont="1" applyFill="1" applyAlignment="1">
      <alignment horizontal="center" vertical="center"/>
    </xf>
    <xf numFmtId="0" fontId="61" fillId="0" borderId="0" xfId="0" applyFont="1"/>
    <xf numFmtId="0" fontId="62" fillId="0" borderId="0" xfId="0" applyFont="1" applyAlignment="1">
      <alignment vertical="center"/>
    </xf>
    <xf numFmtId="0" fontId="61" fillId="0" borderId="4" xfId="0" applyFont="1" applyBorder="1"/>
    <xf numFmtId="0" fontId="61" fillId="0" borderId="0" xfId="0" applyFont="1" applyAlignment="1">
      <alignment horizontal="left" vertical="center" inden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 indent="1"/>
    </xf>
    <xf numFmtId="0" fontId="65" fillId="0" borderId="0" xfId="0" applyFont="1" applyAlignment="1">
      <alignment horizontal="left" vertical="center" indent="1"/>
    </xf>
    <xf numFmtId="0" fontId="39" fillId="15" borderId="19" xfId="0" applyFont="1" applyFill="1" applyBorder="1"/>
    <xf numFmtId="164" fontId="44" fillId="15" borderId="19" xfId="0" applyNumberFormat="1" applyFont="1" applyFill="1" applyBorder="1" applyAlignment="1">
      <alignment vertical="center"/>
    </xf>
    <xf numFmtId="0" fontId="39" fillId="15" borderId="19" xfId="0" applyFont="1" applyFill="1" applyBorder="1" applyAlignment="1">
      <alignment vertical="center"/>
    </xf>
    <xf numFmtId="0" fontId="40" fillId="12" borderId="19" xfId="0" applyFont="1" applyFill="1" applyBorder="1"/>
    <xf numFmtId="164" fontId="7" fillId="12" borderId="19" xfId="0" applyNumberFormat="1" applyFont="1" applyFill="1" applyBorder="1"/>
    <xf numFmtId="0" fontId="39" fillId="12" borderId="19" xfId="0" applyFont="1" applyFill="1" applyBorder="1"/>
    <xf numFmtId="0" fontId="42" fillId="14" borderId="19" xfId="0" applyFont="1" applyFill="1" applyBorder="1" applyAlignment="1">
      <alignment horizontal="center" vertical="center"/>
    </xf>
    <xf numFmtId="0" fontId="38" fillId="14" borderId="19" xfId="0" applyFont="1" applyFill="1" applyBorder="1"/>
    <xf numFmtId="0" fontId="19" fillId="12" borderId="19" xfId="0" applyFont="1" applyFill="1" applyBorder="1"/>
    <xf numFmtId="0" fontId="8" fillId="12" borderId="19" xfId="0" applyFont="1" applyFill="1" applyBorder="1"/>
    <xf numFmtId="0" fontId="38" fillId="12" borderId="19" xfId="0" applyFont="1" applyFill="1" applyBorder="1"/>
    <xf numFmtId="0" fontId="8" fillId="14" borderId="19" xfId="0" applyFont="1" applyFill="1" applyBorder="1"/>
    <xf numFmtId="0" fontId="11" fillId="14" borderId="19" xfId="0" applyFont="1" applyFill="1" applyBorder="1"/>
    <xf numFmtId="0" fontId="42" fillId="14" borderId="19" xfId="0" applyFont="1" applyFill="1" applyBorder="1" applyAlignment="1">
      <alignment horizontal="center" vertical="center" wrapText="1"/>
    </xf>
    <xf numFmtId="0" fontId="39" fillId="16" borderId="19" xfId="0" applyFont="1" applyFill="1" applyBorder="1"/>
    <xf numFmtId="0" fontId="44" fillId="16" borderId="19" xfId="0" applyFont="1" applyFill="1" applyBorder="1" applyAlignment="1">
      <alignment horizontal="center" vertical="center"/>
    </xf>
    <xf numFmtId="0" fontId="39" fillId="17" borderId="19" xfId="0" applyFont="1" applyFill="1" applyBorder="1"/>
    <xf numFmtId="0" fontId="44" fillId="17" borderId="19" xfId="0" applyFont="1" applyFill="1" applyBorder="1" applyAlignment="1">
      <alignment horizontal="center" vertical="center"/>
    </xf>
    <xf numFmtId="0" fontId="11" fillId="18" borderId="19" xfId="0" applyFont="1" applyFill="1" applyBorder="1"/>
    <xf numFmtId="0" fontId="38" fillId="18" borderId="19" xfId="0" applyFont="1" applyFill="1" applyBorder="1"/>
    <xf numFmtId="0" fontId="39" fillId="18" borderId="19" xfId="0" applyFont="1" applyFill="1" applyBorder="1"/>
    <xf numFmtId="0" fontId="42" fillId="18" borderId="19" xfId="0" applyFont="1" applyFill="1" applyBorder="1" applyAlignment="1">
      <alignment horizontal="center" vertical="center" wrapText="1"/>
    </xf>
    <xf numFmtId="0" fontId="19" fillId="19" borderId="19" xfId="0" applyFont="1" applyFill="1" applyBorder="1"/>
    <xf numFmtId="0" fontId="8" fillId="19" borderId="19" xfId="0" applyFont="1" applyFill="1" applyBorder="1"/>
    <xf numFmtId="164" fontId="7" fillId="19" borderId="19" xfId="0" applyNumberFormat="1" applyFont="1" applyFill="1" applyBorder="1"/>
    <xf numFmtId="0" fontId="8" fillId="18" borderId="19" xfId="0" applyFont="1" applyFill="1" applyBorder="1"/>
    <xf numFmtId="0" fontId="38" fillId="19" borderId="19" xfId="0" applyFont="1" applyFill="1" applyBorder="1"/>
    <xf numFmtId="0" fontId="42" fillId="18" borderId="19" xfId="0" applyFont="1" applyFill="1" applyBorder="1" applyAlignment="1">
      <alignment horizontal="center" vertical="center"/>
    </xf>
    <xf numFmtId="0" fontId="40" fillId="19" borderId="19" xfId="0" applyFont="1" applyFill="1" applyBorder="1"/>
    <xf numFmtId="0" fontId="38" fillId="19" borderId="19" xfId="0" applyFont="1" applyFill="1" applyBorder="1" applyAlignment="1">
      <alignment horizontal="center" vertical="center"/>
    </xf>
    <xf numFmtId="0" fontId="39" fillId="19" borderId="19" xfId="0" applyFont="1" applyFill="1" applyBorder="1"/>
    <xf numFmtId="0" fontId="39" fillId="20" borderId="19" xfId="0" applyFont="1" applyFill="1" applyBorder="1"/>
    <xf numFmtId="164" fontId="44" fillId="20" borderId="19" xfId="0" applyNumberFormat="1" applyFont="1" applyFill="1" applyBorder="1" applyAlignment="1">
      <alignment vertical="center"/>
    </xf>
    <xf numFmtId="0" fontId="39" fillId="20" borderId="19" xfId="0" applyFont="1" applyFill="1" applyBorder="1" applyAlignment="1">
      <alignment vertical="center"/>
    </xf>
    <xf numFmtId="0" fontId="45" fillId="17" borderId="19" xfId="0" applyFont="1" applyFill="1" applyBorder="1" applyAlignment="1">
      <alignment wrapText="1"/>
    </xf>
    <xf numFmtId="0" fontId="21" fillId="19" borderId="19" xfId="0" applyFont="1" applyFill="1" applyBorder="1" applyAlignment="1">
      <alignment wrapText="1"/>
    </xf>
    <xf numFmtId="0" fontId="45" fillId="18" borderId="19" xfId="0" applyFont="1" applyFill="1" applyBorder="1" applyAlignment="1">
      <alignment wrapText="1"/>
    </xf>
    <xf numFmtId="0" fontId="25" fillId="19" borderId="19" xfId="0" applyFont="1" applyFill="1" applyBorder="1"/>
    <xf numFmtId="0" fontId="7" fillId="19" borderId="19" xfId="0" applyFont="1" applyFill="1" applyBorder="1"/>
    <xf numFmtId="0" fontId="39" fillId="18" borderId="19" xfId="0" applyFont="1" applyFill="1" applyBorder="1" applyAlignment="1">
      <alignment vertical="center"/>
    </xf>
    <xf numFmtId="0" fontId="45" fillId="18" borderId="19" xfId="0" applyFont="1" applyFill="1" applyBorder="1" applyAlignment="1">
      <alignment vertical="center" wrapText="1"/>
    </xf>
    <xf numFmtId="0" fontId="25" fillId="19" borderId="19" xfId="0" applyFont="1" applyFill="1" applyBorder="1" applyAlignment="1">
      <alignment vertical="center"/>
    </xf>
    <xf numFmtId="0" fontId="8" fillId="19" borderId="19" xfId="0" applyFont="1" applyFill="1" applyBorder="1" applyAlignment="1">
      <alignment vertical="center"/>
    </xf>
    <xf numFmtId="164" fontId="25" fillId="19" borderId="19" xfId="0" applyNumberFormat="1" applyFont="1" applyFill="1" applyBorder="1" applyAlignment="1">
      <alignment horizontal="right" vertical="center"/>
    </xf>
    <xf numFmtId="0" fontId="37" fillId="18" borderId="19" xfId="0" applyFont="1" applyFill="1" applyBorder="1" applyAlignment="1">
      <alignment horizontal="right" vertical="center"/>
    </xf>
    <xf numFmtId="164" fontId="37" fillId="18" borderId="19" xfId="0" applyNumberFormat="1" applyFont="1" applyFill="1" applyBorder="1" applyAlignment="1">
      <alignment horizontal="right" vertical="center"/>
    </xf>
    <xf numFmtId="0" fontId="46" fillId="18" borderId="19" xfId="0" applyFont="1" applyFill="1" applyBorder="1" applyAlignment="1">
      <alignment vertical="center"/>
    </xf>
    <xf numFmtId="0" fontId="24" fillId="19" borderId="19" xfId="0" applyFont="1" applyFill="1" applyBorder="1" applyAlignment="1">
      <alignment vertical="center" wrapText="1"/>
    </xf>
    <xf numFmtId="164" fontId="24" fillId="19" borderId="19" xfId="0" applyNumberFormat="1" applyFont="1" applyFill="1" applyBorder="1" applyAlignment="1">
      <alignment vertical="center" wrapText="1"/>
    </xf>
    <xf numFmtId="164" fontId="8" fillId="19" borderId="19" xfId="0" applyNumberFormat="1" applyFont="1" applyFill="1" applyBorder="1" applyAlignment="1">
      <alignment vertical="center"/>
    </xf>
    <xf numFmtId="164" fontId="8" fillId="19" borderId="19" xfId="0" applyNumberFormat="1" applyFont="1" applyFill="1" applyBorder="1"/>
    <xf numFmtId="164" fontId="38" fillId="19" borderId="19" xfId="0" applyNumberFormat="1" applyFont="1" applyFill="1" applyBorder="1" applyAlignment="1">
      <alignment horizontal="right" vertical="center"/>
    </xf>
    <xf numFmtId="0" fontId="39" fillId="19" borderId="19" xfId="0" applyFont="1" applyFill="1" applyBorder="1" applyAlignment="1">
      <alignment vertical="center"/>
    </xf>
    <xf numFmtId="0" fontId="45" fillId="19" borderId="19" xfId="0" applyFont="1" applyFill="1" applyBorder="1" applyAlignment="1">
      <alignment wrapText="1"/>
    </xf>
    <xf numFmtId="0" fontId="37" fillId="19" borderId="19" xfId="0" applyFont="1" applyFill="1" applyBorder="1" applyAlignment="1">
      <alignment vertical="center" wrapText="1"/>
    </xf>
    <xf numFmtId="164" fontId="37" fillId="19" borderId="19" xfId="0" applyNumberFormat="1" applyFont="1" applyFill="1" applyBorder="1" applyAlignment="1">
      <alignment vertical="center" wrapText="1"/>
    </xf>
    <xf numFmtId="0" fontId="38" fillId="18" borderId="19" xfId="0" applyFont="1" applyFill="1" applyBorder="1" applyAlignment="1">
      <alignment wrapText="1"/>
    </xf>
    <xf numFmtId="164" fontId="10" fillId="19" borderId="19" xfId="0" applyNumberFormat="1" applyFont="1" applyFill="1" applyBorder="1" applyAlignment="1">
      <alignment horizontal="right" vertical="center"/>
    </xf>
    <xf numFmtId="0" fontId="11" fillId="19" borderId="19" xfId="0" applyFont="1" applyFill="1" applyBorder="1" applyAlignment="1">
      <alignment vertical="center"/>
    </xf>
    <xf numFmtId="0" fontId="39" fillId="21" borderId="19" xfId="0" applyFont="1" applyFill="1" applyBorder="1" applyAlignment="1">
      <alignment vertical="center"/>
    </xf>
    <xf numFmtId="164" fontId="44" fillId="21" borderId="19" xfId="0" applyNumberFormat="1" applyFont="1" applyFill="1" applyBorder="1" applyAlignment="1">
      <alignment horizontal="center" vertical="center" wrapText="1"/>
    </xf>
    <xf numFmtId="0" fontId="8" fillId="22" borderId="19" xfId="0" applyFont="1" applyFill="1" applyBorder="1"/>
    <xf numFmtId="0" fontId="15" fillId="23" borderId="19" xfId="0" applyFont="1" applyFill="1" applyBorder="1"/>
    <xf numFmtId="0" fontId="59" fillId="2" borderId="8" xfId="0" applyFont="1" applyFill="1" applyBorder="1"/>
    <xf numFmtId="0" fontId="59" fillId="2" borderId="10" xfId="0" applyFont="1" applyFill="1" applyBorder="1"/>
    <xf numFmtId="0" fontId="67" fillId="2" borderId="6" xfId="0" applyFont="1" applyFill="1" applyBorder="1"/>
    <xf numFmtId="0" fontId="68" fillId="2" borderId="6" xfId="0" applyFont="1" applyFill="1" applyBorder="1"/>
    <xf numFmtId="0" fontId="67" fillId="2" borderId="6" xfId="0" applyFont="1" applyFill="1" applyBorder="1" applyAlignment="1">
      <alignment wrapText="1"/>
    </xf>
    <xf numFmtId="164" fontId="68" fillId="2" borderId="6" xfId="0" applyNumberFormat="1" applyFont="1" applyFill="1" applyBorder="1"/>
    <xf numFmtId="164" fontId="68" fillId="2" borderId="6" xfId="0" applyNumberFormat="1" applyFont="1" applyFill="1" applyBorder="1" applyAlignment="1">
      <alignment horizontal="right" wrapText="1"/>
    </xf>
    <xf numFmtId="164" fontId="69" fillId="2" borderId="6" xfId="0" applyNumberFormat="1" applyFont="1" applyFill="1" applyBorder="1" applyAlignment="1">
      <alignment horizontal="center"/>
    </xf>
    <xf numFmtId="0" fontId="67" fillId="2" borderId="4" xfId="0" applyFont="1" applyFill="1" applyBorder="1" applyAlignment="1">
      <alignment wrapText="1"/>
    </xf>
    <xf numFmtId="164" fontId="69" fillId="2" borderId="6" xfId="0" applyNumberFormat="1" applyFont="1" applyFill="1" applyBorder="1" applyAlignment="1">
      <alignment horizontal="center" vertical="center"/>
    </xf>
    <xf numFmtId="0" fontId="68" fillId="2" borderId="4" xfId="0" applyFont="1" applyFill="1" applyBorder="1"/>
    <xf numFmtId="167" fontId="68" fillId="2" borderId="4" xfId="0" applyNumberFormat="1" applyFont="1" applyFill="1" applyBorder="1"/>
    <xf numFmtId="0" fontId="68" fillId="2" borderId="30" xfId="0" applyFont="1" applyFill="1" applyBorder="1"/>
    <xf numFmtId="0" fontId="72" fillId="0" borderId="0" xfId="0" applyFont="1"/>
    <xf numFmtId="0" fontId="72" fillId="0" borderId="0" xfId="0" applyFont="1" applyAlignment="1">
      <alignment vertical="center"/>
    </xf>
    <xf numFmtId="0" fontId="72" fillId="0" borderId="19" xfId="0" applyFont="1" applyBorder="1"/>
    <xf numFmtId="0" fontId="73" fillId="17" borderId="19" xfId="0" applyFont="1" applyFill="1" applyBorder="1"/>
    <xf numFmtId="164" fontId="74" fillId="2" borderId="6" xfId="0" applyNumberFormat="1" applyFont="1" applyFill="1" applyBorder="1" applyAlignment="1">
      <alignment horizontal="center"/>
    </xf>
    <xf numFmtId="164" fontId="27" fillId="5" borderId="39" xfId="0" applyNumberFormat="1" applyFont="1" applyFill="1" applyBorder="1" applyAlignment="1">
      <alignment vertical="center"/>
    </xf>
    <xf numFmtId="164" fontId="25" fillId="2" borderId="39" xfId="0" applyNumberFormat="1" applyFont="1" applyFill="1" applyBorder="1" applyAlignment="1">
      <alignment horizontal="right" vertical="center"/>
    </xf>
    <xf numFmtId="164" fontId="25" fillId="2" borderId="39" xfId="0" applyNumberFormat="1" applyFont="1" applyFill="1" applyBorder="1" applyAlignment="1">
      <alignment horizontal="right"/>
    </xf>
    <xf numFmtId="164" fontId="27" fillId="5" borderId="39" xfId="0" applyNumberFormat="1" applyFont="1" applyFill="1" applyBorder="1"/>
    <xf numFmtId="164" fontId="67" fillId="2" borderId="39" xfId="0" applyNumberFormat="1" applyFont="1" applyFill="1" applyBorder="1" applyAlignment="1">
      <alignment horizontal="right" vertical="center"/>
    </xf>
    <xf numFmtId="164" fontId="67" fillId="5" borderId="39" xfId="0" applyNumberFormat="1" applyFont="1" applyFill="1" applyBorder="1" applyAlignment="1">
      <alignment vertical="center"/>
    </xf>
    <xf numFmtId="0" fontId="35" fillId="11" borderId="0" xfId="0" applyFont="1" applyFill="1" applyAlignment="1">
      <alignment horizontal="center" vertical="center"/>
    </xf>
    <xf numFmtId="0" fontId="59" fillId="2" borderId="19" xfId="0" applyFont="1" applyFill="1" applyBorder="1" applyAlignment="1">
      <alignment horizontal="center"/>
    </xf>
    <xf numFmtId="0" fontId="71" fillId="2" borderId="5" xfId="0" applyFont="1" applyFill="1" applyBorder="1" applyAlignment="1">
      <alignment horizontal="center" wrapText="1"/>
    </xf>
    <xf numFmtId="0" fontId="61" fillId="0" borderId="6" xfId="0" applyFont="1" applyBorder="1"/>
    <xf numFmtId="0" fontId="45" fillId="17" borderId="19" xfId="0" applyFont="1" applyFill="1" applyBorder="1" applyAlignment="1">
      <alignment horizontal="left" wrapText="1"/>
    </xf>
    <xf numFmtId="0" fontId="36" fillId="6" borderId="19" xfId="0" applyFont="1" applyFill="1" applyBorder="1" applyAlignment="1">
      <alignment horizontal="left"/>
    </xf>
    <xf numFmtId="0" fontId="21" fillId="19" borderId="19" xfId="0" applyFont="1" applyFill="1" applyBorder="1" applyAlignment="1">
      <alignment horizontal="left" wrapText="1"/>
    </xf>
    <xf numFmtId="0" fontId="3" fillId="6" borderId="19" xfId="0" applyFont="1" applyFill="1" applyBorder="1"/>
    <xf numFmtId="0" fontId="29" fillId="19" borderId="19" xfId="0" applyFont="1" applyFill="1" applyBorder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0" fontId="61" fillId="0" borderId="2" xfId="0" applyFont="1" applyBorder="1"/>
    <xf numFmtId="164" fontId="70" fillId="5" borderId="8" xfId="0" applyNumberFormat="1" applyFont="1" applyFill="1" applyBorder="1" applyAlignment="1">
      <alignment horizontal="right" vertical="center" wrapText="1"/>
    </xf>
    <xf numFmtId="0" fontId="61" fillId="0" borderId="10" xfId="0" applyFont="1" applyBorder="1"/>
    <xf numFmtId="0" fontId="52" fillId="17" borderId="19" xfId="0" applyFont="1" applyFill="1" applyBorder="1" applyAlignment="1">
      <alignment horizontal="center" vertical="center"/>
    </xf>
    <xf numFmtId="0" fontId="52" fillId="9" borderId="19" xfId="0" applyFont="1" applyFill="1" applyBorder="1" applyAlignment="1">
      <alignment horizontal="center" vertical="center"/>
    </xf>
    <xf numFmtId="0" fontId="66" fillId="11" borderId="0" xfId="0" applyFont="1" applyFill="1" applyAlignment="1">
      <alignment horizontal="center" vertical="center"/>
    </xf>
    <xf numFmtId="0" fontId="59" fillId="2" borderId="2" xfId="0" applyFont="1" applyFill="1" applyBorder="1" applyAlignment="1">
      <alignment horizontal="center"/>
    </xf>
    <xf numFmtId="164" fontId="55" fillId="2" borderId="18" xfId="0" applyNumberFormat="1" applyFont="1" applyFill="1" applyBorder="1" applyAlignment="1" applyProtection="1">
      <alignment horizontal="right" vertical="center"/>
      <protection locked="0"/>
    </xf>
    <xf numFmtId="0" fontId="56" fillId="0" borderId="18" xfId="0" applyFont="1" applyBorder="1" applyProtection="1">
      <protection locked="0"/>
    </xf>
    <xf numFmtId="0" fontId="14" fillId="12" borderId="0" xfId="0" applyFont="1" applyFill="1" applyAlignment="1" applyProtection="1">
      <alignment horizontal="left" vertical="center"/>
      <protection locked="0"/>
    </xf>
    <xf numFmtId="0" fontId="11" fillId="12" borderId="0" xfId="0" applyFont="1" applyFill="1" applyAlignment="1" applyProtection="1">
      <alignment horizontal="left"/>
      <protection locked="0"/>
    </xf>
    <xf numFmtId="0" fontId="5" fillId="4" borderId="19" xfId="0" applyFont="1" applyFill="1" applyBorder="1" applyAlignment="1">
      <alignment horizontal="center" vertical="top"/>
    </xf>
    <xf numFmtId="0" fontId="11" fillId="12" borderId="0" xfId="0" applyFont="1" applyFill="1" applyAlignment="1" applyProtection="1">
      <alignment horizontal="left" vertical="center" wrapText="1"/>
      <protection locked="0"/>
    </xf>
    <xf numFmtId="0" fontId="39" fillId="12" borderId="19" xfId="0" applyFont="1" applyFill="1" applyBorder="1" applyAlignment="1">
      <alignment horizontal="right" vertical="center"/>
    </xf>
    <xf numFmtId="164" fontId="57" fillId="8" borderId="0" xfId="0" applyNumberFormat="1" applyFont="1" applyFill="1" applyAlignment="1">
      <alignment horizontal="right"/>
    </xf>
    <xf numFmtId="0" fontId="58" fillId="7" borderId="0" xfId="0" applyFont="1" applyFill="1"/>
    <xf numFmtId="164" fontId="55" fillId="0" borderId="18" xfId="0" applyNumberFormat="1" applyFont="1" applyBorder="1" applyAlignment="1" applyProtection="1">
      <alignment horizontal="right" vertical="center"/>
      <protection locked="0"/>
    </xf>
    <xf numFmtId="0" fontId="11" fillId="12" borderId="0" xfId="0" applyFont="1" applyFill="1"/>
    <xf numFmtId="0" fontId="0" fillId="13" borderId="0" xfId="0" applyFill="1"/>
    <xf numFmtId="164" fontId="55" fillId="0" borderId="32" xfId="0" applyNumberFormat="1" applyFont="1" applyBorder="1" applyAlignment="1" applyProtection="1">
      <alignment horizontal="right" vertical="center"/>
      <protection locked="0"/>
    </xf>
    <xf numFmtId="164" fontId="55" fillId="7" borderId="32" xfId="0" applyNumberFormat="1" applyFont="1" applyFill="1" applyBorder="1" applyAlignment="1" applyProtection="1">
      <alignment horizontal="right" vertical="center"/>
      <protection locked="0"/>
    </xf>
    <xf numFmtId="164" fontId="55" fillId="7" borderId="18" xfId="0" applyNumberFormat="1" applyFont="1" applyFill="1" applyBorder="1" applyAlignment="1" applyProtection="1">
      <alignment horizontal="right" vertical="center"/>
      <protection locked="0"/>
    </xf>
    <xf numFmtId="0" fontId="56" fillId="7" borderId="18" xfId="0" applyFont="1" applyFill="1" applyBorder="1" applyProtection="1">
      <protection locked="0"/>
    </xf>
    <xf numFmtId="0" fontId="37" fillId="14" borderId="19" xfId="0" applyFont="1" applyFill="1" applyBorder="1" applyAlignment="1">
      <alignment vertical="center"/>
    </xf>
    <xf numFmtId="0" fontId="36" fillId="13" borderId="19" xfId="0" applyFont="1" applyFill="1" applyBorder="1"/>
    <xf numFmtId="0" fontId="37" fillId="14" borderId="19" xfId="0" applyFont="1" applyFill="1" applyBorder="1"/>
    <xf numFmtId="0" fontId="11" fillId="12" borderId="0" xfId="0" applyFont="1" applyFill="1" applyAlignment="1" applyProtection="1">
      <alignment horizontal="left" wrapText="1"/>
      <protection locked="0"/>
    </xf>
    <xf numFmtId="0" fontId="11" fillId="12" borderId="0" xfId="0" applyFont="1" applyFill="1" applyAlignment="1" applyProtection="1">
      <alignment horizontal="left" vertical="center"/>
      <protection locked="0"/>
    </xf>
    <xf numFmtId="0" fontId="11" fillId="12" borderId="19" xfId="0" applyFont="1" applyFill="1" applyBorder="1" applyAlignment="1" applyProtection="1">
      <alignment horizontal="left" vertical="center"/>
      <protection locked="0"/>
    </xf>
    <xf numFmtId="44" fontId="41" fillId="7" borderId="19" xfId="3" applyFont="1" applyFill="1" applyBorder="1" applyProtection="1">
      <protection locked="0"/>
    </xf>
    <xf numFmtId="164" fontId="41" fillId="8" borderId="19" xfId="0" applyNumberFormat="1" applyFont="1" applyFill="1" applyBorder="1" applyAlignment="1" applyProtection="1">
      <alignment horizontal="right"/>
      <protection locked="0"/>
    </xf>
    <xf numFmtId="0" fontId="41" fillId="7" borderId="19" xfId="0" applyFont="1" applyFill="1" applyBorder="1" applyProtection="1">
      <protection locked="0"/>
    </xf>
    <xf numFmtId="0" fontId="49" fillId="12" borderId="0" xfId="0" applyFont="1" applyFill="1" applyAlignment="1">
      <alignment horizontal="right" vertical="center"/>
    </xf>
    <xf numFmtId="164" fontId="57" fillId="2" borderId="0" xfId="0" applyNumberFormat="1" applyFont="1" applyFill="1" applyAlignment="1">
      <alignment horizontal="right"/>
    </xf>
    <xf numFmtId="0" fontId="58" fillId="0" borderId="0" xfId="0" applyFont="1"/>
    <xf numFmtId="0" fontId="8" fillId="12" borderId="0" xfId="0" applyFont="1" applyFill="1"/>
    <xf numFmtId="0" fontId="16" fillId="4" borderId="0" xfId="0" applyFont="1" applyFill="1" applyAlignment="1">
      <alignment vertical="top"/>
    </xf>
    <xf numFmtId="164" fontId="17" fillId="4" borderId="0" xfId="0" applyNumberFormat="1" applyFont="1" applyFill="1" applyAlignment="1">
      <alignment horizontal="right" vertical="top"/>
    </xf>
    <xf numFmtId="0" fontId="10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17" fillId="4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39" fillId="14" borderId="19" xfId="0" applyFont="1" applyFill="1" applyBorder="1"/>
    <xf numFmtId="0" fontId="38" fillId="12" borderId="19" xfId="0" applyFont="1" applyFill="1" applyBorder="1" applyAlignment="1">
      <alignment horizontal="center" vertical="center"/>
    </xf>
    <xf numFmtId="0" fontId="37" fillId="14" borderId="19" xfId="0" applyFont="1" applyFill="1" applyBorder="1" applyAlignment="1">
      <alignment horizontal="right"/>
    </xf>
    <xf numFmtId="0" fontId="45" fillId="16" borderId="19" xfId="0" applyFont="1" applyFill="1" applyBorder="1" applyAlignment="1">
      <alignment horizontal="left" wrapText="1"/>
    </xf>
    <xf numFmtId="0" fontId="43" fillId="15" borderId="19" xfId="0" applyFont="1" applyFill="1" applyBorder="1"/>
    <xf numFmtId="0" fontId="23" fillId="12" borderId="19" xfId="0" applyFont="1" applyFill="1" applyBorder="1" applyAlignment="1">
      <alignment horizontal="center" vertical="center"/>
    </xf>
    <xf numFmtId="0" fontId="3" fillId="13" borderId="19" xfId="0" applyFont="1" applyFill="1" applyBorder="1"/>
    <xf numFmtId="0" fontId="38" fillId="14" borderId="19" xfId="0" applyFont="1" applyFill="1" applyBorder="1"/>
    <xf numFmtId="0" fontId="43" fillId="20" borderId="19" xfId="0" applyFont="1" applyFill="1" applyBorder="1"/>
    <xf numFmtId="0" fontId="36" fillId="6" borderId="19" xfId="0" applyFont="1" applyFill="1" applyBorder="1"/>
    <xf numFmtId="0" fontId="39" fillId="18" borderId="19" xfId="0" applyFont="1" applyFill="1" applyBorder="1"/>
    <xf numFmtId="0" fontId="37" fillId="18" borderId="19" xfId="0" applyFont="1" applyFill="1" applyBorder="1" applyAlignment="1">
      <alignment horizontal="right"/>
    </xf>
    <xf numFmtId="0" fontId="37" fillId="18" borderId="19" xfId="0" applyFont="1" applyFill="1" applyBorder="1"/>
    <xf numFmtId="0" fontId="38" fillId="19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3" fillId="19" borderId="19" xfId="0" applyFont="1" applyFill="1" applyBorder="1" applyAlignment="1">
      <alignment horizontal="center" vertical="center"/>
    </xf>
    <xf numFmtId="0" fontId="38" fillId="18" borderId="19" xfId="0" applyFont="1" applyFill="1" applyBorder="1"/>
  </cellXfs>
  <cellStyles count="5">
    <cellStyle name="Currency" xfId="3" builtinId="4"/>
    <cellStyle name="Currency 2" xfId="2" xr:uid="{03CF86E4-5E0D-4284-AECA-F60340C29494}"/>
    <cellStyle name="Normal" xfId="0" builtinId="0"/>
    <cellStyle name="Normal 2" xfId="1" xr:uid="{503D6931-06A0-426E-844C-E0C7B2B72017}"/>
    <cellStyle name="Percent" xfId="4" builtinId="5"/>
  </cellStyles>
  <dxfs count="13">
    <dxf>
      <font>
        <color rgb="FF1A8268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solid">
          <fgColor rgb="FFB7E1CD"/>
          <bgColor theme="1"/>
        </patternFill>
      </fill>
    </dxf>
    <dxf>
      <font>
        <color rgb="FF000000"/>
      </font>
      <fill>
        <patternFill patternType="solid">
          <fgColor rgb="FFB7E1CD"/>
          <bgColor theme="0"/>
        </patternFill>
      </fill>
    </dxf>
    <dxf>
      <font>
        <color rgb="FF1A8268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rgb="FFB7E1CD"/>
          <bgColor theme="0"/>
        </patternFill>
      </fill>
    </dxf>
    <dxf>
      <font>
        <color rgb="FF000000"/>
      </font>
      <fill>
        <patternFill patternType="solid">
          <fgColor rgb="FFB7E1CD"/>
          <bgColor theme="0"/>
        </patternFill>
      </fill>
    </dxf>
    <dxf>
      <font>
        <color rgb="FF1A8268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rgb="FFB7E1CD"/>
          <bgColor theme="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  <dxf>
      <font>
        <color rgb="FF434343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EA8E3A"/>
      <color rgb="FF5BAD6D"/>
      <color rgb="FF3178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Summary of Budgeted Expenses</a:t>
            </a:r>
          </a:p>
        </c:rich>
      </c:tx>
      <c:layout>
        <c:manualLayout>
          <c:xMode val="edge"/>
          <c:yMode val="edge"/>
          <c:x val="0.236987459489925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rgbClr val="EA8E3A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3D-4585-BEE1-4F9FCB9584FF}"/>
              </c:ext>
            </c:extLst>
          </c:dPt>
          <c:dPt>
            <c:idx val="1"/>
            <c:bubble3D val="0"/>
            <c:spPr>
              <a:solidFill>
                <a:srgbClr val="5BAD6D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3D-4585-BEE1-4F9FCB9584F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3D-4585-BEE1-4F9FCB9584FF}"/>
              </c:ext>
            </c:extLst>
          </c:dPt>
          <c:dPt>
            <c:idx val="3"/>
            <c:bubble3D val="0"/>
            <c:spPr>
              <a:solidFill>
                <a:srgbClr val="3178A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3D-4585-BEE1-4F9FCB9584FF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rgbClr val="EA8E3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BE7830-F6F0-47A1-B8C5-1188ECE9C9A8}" type="CATEGORYNAME">
                      <a:rPr lang="en-US">
                        <a:solidFill>
                          <a:srgbClr val="EA8E3A"/>
                        </a:solidFill>
                      </a:rPr>
                      <a:pPr>
                        <a:defRPr sz="1200">
                          <a:solidFill>
                            <a:srgbClr val="EA8E3A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rgbClr val="EA8E3A"/>
                        </a:solidFill>
                      </a:rPr>
                      <a:t> </a:t>
                    </a:r>
                    <a:fld id="{ACA7DF6D-2A4C-4AA8-8AC3-4F9448268DD7}" type="PERCENTAGE">
                      <a:rPr lang="en-US">
                        <a:solidFill>
                          <a:srgbClr val="EA8E3A"/>
                        </a:solidFill>
                      </a:rPr>
                      <a:pPr>
                        <a:defRPr sz="1200">
                          <a:solidFill>
                            <a:srgbClr val="EA8E3A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rgbClr val="EA8E3A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EA8E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23D-4585-BEE1-4F9FCB9584F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rgbClr val="5BAD6D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519A7C-9590-4CF5-AC95-32413F6937E9}" type="CATEGORYNAME">
                      <a:rPr lang="en-US" sz="1200" baseline="0">
                        <a:solidFill>
                          <a:srgbClr val="5BAD6D"/>
                        </a:solidFill>
                      </a:rPr>
                      <a:pPr>
                        <a:defRPr sz="1200">
                          <a:solidFill>
                            <a:srgbClr val="5BAD6D"/>
                          </a:solidFill>
                        </a:defRPr>
                      </a:pPr>
                      <a:t>[CATEGORY NAME]</a:t>
                    </a:fld>
                    <a:r>
                      <a:rPr lang="en-US" sz="1200" baseline="0">
                        <a:solidFill>
                          <a:srgbClr val="5BAD6D"/>
                        </a:solidFill>
                      </a:rPr>
                      <a:t> </a:t>
                    </a:r>
                    <a:fld id="{0D10FBBF-BD54-4A6D-B282-DB633A47CCA8}" type="PERCENTAGE">
                      <a:rPr lang="en-US" sz="1200" baseline="0">
                        <a:solidFill>
                          <a:srgbClr val="5BAD6D"/>
                        </a:solidFill>
                      </a:rPr>
                      <a:pPr>
                        <a:defRPr sz="1200">
                          <a:solidFill>
                            <a:srgbClr val="5BAD6D"/>
                          </a:solidFill>
                        </a:defRPr>
                      </a:pPr>
                      <a:t>[PERCENTAGE]</a:t>
                    </a:fld>
                    <a:endParaRPr lang="en-US" sz="1200" baseline="0">
                      <a:solidFill>
                        <a:srgbClr val="5BAD6D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5BAD6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23D-4585-BEE1-4F9FCB9584FF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4E24563-6DEA-4585-A9C4-3802E7EB233E}" type="CATEGORYNAME">
                      <a:rPr lang="en-US" sz="1200" baseline="0">
                        <a:solidFill>
                          <a:schemeClr val="accent4"/>
                        </a:solidFill>
                      </a:rPr>
                      <a:pPr>
                        <a:defRPr sz="1200">
                          <a:solidFill>
                            <a:schemeClr val="accent4"/>
                          </a:solidFill>
                        </a:defRPr>
                      </a:pPr>
                      <a:t>[CATEGORY NAME]</a:t>
                    </a:fld>
                    <a:r>
                      <a:rPr lang="en-US" sz="1200" baseline="0">
                        <a:solidFill>
                          <a:schemeClr val="accent4"/>
                        </a:solidFill>
                      </a:rPr>
                      <a:t> </a:t>
                    </a:r>
                    <a:fld id="{E76FAF8B-8B06-401F-A4DA-115FB2740451}" type="PERCENTAGE">
                      <a:rPr lang="en-US" sz="1200" baseline="0">
                        <a:solidFill>
                          <a:schemeClr val="accent4"/>
                        </a:solidFill>
                      </a:rPr>
                      <a:pPr>
                        <a:defRPr sz="1200">
                          <a:solidFill>
                            <a:schemeClr val="accent4"/>
                          </a:solidFill>
                        </a:defRPr>
                      </a:pPr>
                      <a:t>[PERCENTAGE]</a:t>
                    </a:fld>
                    <a:endParaRPr lang="en-US" sz="1200" baseline="0">
                      <a:solidFill>
                        <a:schemeClr val="accent4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23D-4585-BEE1-4F9FCB9584FF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rgbClr val="3178A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231A29-FA95-4312-8D0F-CDDED107CAC4}" type="CATEGORYNAME">
                      <a:rPr lang="en-US" sz="1200" baseline="0">
                        <a:solidFill>
                          <a:srgbClr val="3178A9"/>
                        </a:solidFill>
                      </a:rPr>
                      <a:pPr>
                        <a:defRPr sz="1200">
                          <a:solidFill>
                            <a:srgbClr val="3178A9"/>
                          </a:solidFill>
                        </a:defRPr>
                      </a:pPr>
                      <a:t>[CATEGORY NAME]</a:t>
                    </a:fld>
                    <a:r>
                      <a:rPr lang="en-US" sz="1200" baseline="0">
                        <a:solidFill>
                          <a:srgbClr val="3178A9"/>
                        </a:solidFill>
                      </a:rPr>
                      <a:t> </a:t>
                    </a:r>
                    <a:fld id="{9D757AE0-8C62-4A31-9EA8-48BD5D51F99A}" type="PERCENTAGE">
                      <a:rPr lang="en-US" sz="1200" baseline="0">
                        <a:solidFill>
                          <a:srgbClr val="3178A9"/>
                        </a:solidFill>
                      </a:rPr>
                      <a:pPr>
                        <a:defRPr sz="1200">
                          <a:solidFill>
                            <a:srgbClr val="3178A9"/>
                          </a:solidFill>
                        </a:defRPr>
                      </a:pPr>
                      <a:t>[PERCENTAGE]</a:t>
                    </a:fld>
                    <a:endParaRPr lang="en-US" sz="1200" baseline="0">
                      <a:solidFill>
                        <a:srgbClr val="3178A9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3178A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23D-4585-BEE1-4F9FCB958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Planner'!$U$71:$U$74</c:f>
              <c:strCache>
                <c:ptCount val="4"/>
                <c:pt idx="0">
                  <c:v>Needs</c:v>
                </c:pt>
                <c:pt idx="1">
                  <c:v>Giving &amp; Savings</c:v>
                </c:pt>
                <c:pt idx="2">
                  <c:v>Lifestyle &amp; Wants</c:v>
                </c:pt>
                <c:pt idx="3">
                  <c:v>Margin/Remaining</c:v>
                </c:pt>
              </c:strCache>
            </c:strRef>
          </c:cat>
          <c:val>
            <c:numRef>
              <c:f>'Budget Planner'!$V$71:$V$74</c:f>
              <c:numCache>
                <c:formatCode>0%</c:formatCode>
                <c:ptCount val="4"/>
                <c:pt idx="0">
                  <c:v>0.56367297873944855</c:v>
                </c:pt>
                <c:pt idx="1">
                  <c:v>0.26614502242271815</c:v>
                </c:pt>
                <c:pt idx="2">
                  <c:v>3.3822596599553764E-2</c:v>
                </c:pt>
                <c:pt idx="3">
                  <c:v>0.13635940223827958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3D-4585-BEE1-4F9FCB9584F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Report'!$R$113:$R$117</c:f>
              <c:strCache>
                <c:ptCount val="5"/>
                <c:pt idx="0">
                  <c:v>Fixed Expenses</c:v>
                </c:pt>
                <c:pt idx="1">
                  <c:v>Living</c:v>
                </c:pt>
                <c:pt idx="2">
                  <c:v>Transportation</c:v>
                </c:pt>
                <c:pt idx="3">
                  <c:v>Savings &amp; Giving</c:v>
                </c:pt>
                <c:pt idx="4">
                  <c:v>Lifestyle (wants)</c:v>
                </c:pt>
              </c:strCache>
            </c:strRef>
          </c:cat>
          <c:val>
            <c:numRef>
              <c:f>'Summary Report'!$S$113:$S$117</c:f>
              <c:numCache>
                <c:formatCode>_("$"* #,##0.00_);_("$"* \(#,##0.00\);_("$"* "-"??_);_(@_)</c:formatCode>
                <c:ptCount val="5"/>
                <c:pt idx="0">
                  <c:v>3038</c:v>
                </c:pt>
                <c:pt idx="1">
                  <c:v>1460</c:v>
                </c:pt>
                <c:pt idx="2">
                  <c:v>585</c:v>
                </c:pt>
                <c:pt idx="3">
                  <c:v>2400</c:v>
                </c:pt>
                <c:pt idx="4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D-4BD8-B08C-9BC0AF958D39}"/>
            </c:ext>
          </c:extLst>
        </c:ser>
        <c:ser>
          <c:idx val="1"/>
          <c:order val="1"/>
          <c:tx>
            <c:v>Actual</c:v>
          </c:tx>
          <c:spPr>
            <a:solidFill>
              <a:srgbClr val="EA8E3A"/>
            </a:solidFill>
            <a:ln>
              <a:noFill/>
            </a:ln>
            <a:effectLst/>
          </c:spPr>
          <c:invertIfNegative val="0"/>
          <c:cat>
            <c:strRef>
              <c:f>'Summary Report'!$R$113:$R$117</c:f>
              <c:strCache>
                <c:ptCount val="5"/>
                <c:pt idx="0">
                  <c:v>Fixed Expenses</c:v>
                </c:pt>
                <c:pt idx="1">
                  <c:v>Living</c:v>
                </c:pt>
                <c:pt idx="2">
                  <c:v>Transportation</c:v>
                </c:pt>
                <c:pt idx="3">
                  <c:v>Savings &amp; Giving</c:v>
                </c:pt>
                <c:pt idx="4">
                  <c:v>Lifestyle (wants)</c:v>
                </c:pt>
              </c:strCache>
            </c:strRef>
          </c:cat>
          <c:val>
            <c:numRef>
              <c:f>'Summary Report'!$T$113:$T$117</c:f>
              <c:numCache>
                <c:formatCode>_("$"* #,##0.00_);_("$"* \(#,##0.00\);_("$"* "-"??_);_(@_)</c:formatCode>
                <c:ptCount val="5"/>
                <c:pt idx="0">
                  <c:v>3038</c:v>
                </c:pt>
                <c:pt idx="1">
                  <c:v>1460</c:v>
                </c:pt>
                <c:pt idx="2">
                  <c:v>585</c:v>
                </c:pt>
                <c:pt idx="3">
                  <c:v>2400</c:v>
                </c:pt>
                <c:pt idx="4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D-4BD8-B08C-9BC0AF95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5247"/>
        <c:axId val="1878607"/>
      </c:barChart>
      <c:catAx>
        <c:axId val="187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607"/>
        <c:crosses val="autoZero"/>
        <c:auto val="1"/>
        <c:lblAlgn val="ctr"/>
        <c:lblOffset val="100"/>
        <c:noMultiLvlLbl val="0"/>
      </c:catAx>
      <c:valAx>
        <c:axId val="187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99784</xdr:colOff>
      <xdr:row>2</xdr:row>
      <xdr:rowOff>47284</xdr:rowOff>
    </xdr:from>
    <xdr:ext cx="806038" cy="744071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E692E1C-3E30-4D29-A230-F2B41F89F1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011" y="411139"/>
          <a:ext cx="806038" cy="7440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340939</xdr:colOff>
      <xdr:row>60</xdr:row>
      <xdr:rowOff>187868</xdr:rowOff>
    </xdr:from>
    <xdr:ext cx="5251780" cy="344836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64B9FC61-E763-4C97-B3EC-12A80A3C2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99784</xdr:colOff>
      <xdr:row>2</xdr:row>
      <xdr:rowOff>47284</xdr:rowOff>
    </xdr:from>
    <xdr:ext cx="806038" cy="744071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BA4FA4F1-3841-47E0-8E81-0D056244114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5619" y="405872"/>
          <a:ext cx="806038" cy="7440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99734</xdr:colOff>
      <xdr:row>2</xdr:row>
      <xdr:rowOff>45553</xdr:rowOff>
    </xdr:from>
    <xdr:ext cx="806038" cy="74407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85C346E-43B5-42A8-AD5E-18A82679BC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9" y="404141"/>
          <a:ext cx="806038" cy="7440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97489</xdr:colOff>
      <xdr:row>2</xdr:row>
      <xdr:rowOff>47457</xdr:rowOff>
    </xdr:from>
    <xdr:ext cx="806038" cy="744071"/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55DCA8F4-B30E-40CE-9911-6392E7C0E9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4" y="406045"/>
          <a:ext cx="806038" cy="7440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94072</xdr:colOff>
      <xdr:row>2</xdr:row>
      <xdr:rowOff>43477</xdr:rowOff>
    </xdr:from>
    <xdr:ext cx="806038" cy="744071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1E5C32A-043A-4EA4-83F8-24C71A8CD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9907" y="402065"/>
          <a:ext cx="806038" cy="7440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96928</xdr:colOff>
      <xdr:row>2</xdr:row>
      <xdr:rowOff>46167</xdr:rowOff>
    </xdr:from>
    <xdr:ext cx="806038" cy="744071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98CA9389-5E5D-410B-8DDC-5474BFCE48A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763" y="404755"/>
          <a:ext cx="806038" cy="7440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93679</xdr:colOff>
      <xdr:row>2</xdr:row>
      <xdr:rowOff>47680</xdr:rowOff>
    </xdr:from>
    <xdr:ext cx="806038" cy="744071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11446E06-23A2-420D-8D01-D8EBCD514A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9514" y="406268"/>
          <a:ext cx="806038" cy="7440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99787</xdr:colOff>
      <xdr:row>2</xdr:row>
      <xdr:rowOff>46728</xdr:rowOff>
    </xdr:from>
    <xdr:ext cx="806038" cy="744071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681BF656-2DD1-473D-B436-79C3EF365A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622" y="405316"/>
          <a:ext cx="806038" cy="744071"/>
        </a:xfrm>
        <a:prstGeom prst="rect">
          <a:avLst/>
        </a:prstGeom>
      </xdr:spPr>
    </xdr:pic>
    <xdr:clientData/>
  </xdr:oneCellAnchor>
  <xdr:twoCellAnchor>
    <xdr:from>
      <xdr:col>2</xdr:col>
      <xdr:colOff>112568</xdr:colOff>
      <xdr:row>112</xdr:row>
      <xdr:rowOff>147204</xdr:rowOff>
    </xdr:from>
    <xdr:to>
      <xdr:col>8</xdr:col>
      <xdr:colOff>987136</xdr:colOff>
      <xdr:row>120</xdr:row>
      <xdr:rowOff>259772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AE58DC-47B1-7A12-44EF-ABB58CAF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176E-190E-4E6B-B05D-3233D5A09967}">
  <sheetPr>
    <outlinePr summaryBelow="0" summaryRight="0"/>
  </sheetPr>
  <dimension ref="A1:U40"/>
  <sheetViews>
    <sheetView showGridLines="0" tabSelected="1" defaultGridColor="0" colorId="9" zoomScaleNormal="100" workbookViewId="0">
      <pane ySplit="5" topLeftCell="A6" activePane="bottomLeft" state="frozen"/>
      <selection pane="bottomLeft" activeCell="A51" sqref="A51"/>
    </sheetView>
  </sheetViews>
  <sheetFormatPr defaultColWidth="12.6640625" defaultRowHeight="15.75" customHeight="1" x14ac:dyDescent="0.35"/>
  <cols>
    <col min="1" max="1" width="4.1328125" style="149" customWidth="1"/>
    <col min="2" max="2" width="5.1328125" style="149" customWidth="1"/>
    <col min="3" max="3" width="14.796875" style="149" customWidth="1"/>
    <col min="4" max="4" width="14.86328125" style="149" customWidth="1"/>
    <col min="5" max="5" width="5.6640625" style="149" customWidth="1"/>
    <col min="6" max="6" width="3.796875" style="149" customWidth="1"/>
    <col min="7" max="7" width="12.6640625" style="149"/>
    <col min="8" max="8" width="13.6640625" style="149" customWidth="1"/>
    <col min="9" max="9" width="6.796875" style="149" customWidth="1"/>
    <col min="10" max="10" width="5" style="149" customWidth="1"/>
    <col min="11" max="11" width="5.796875" style="149" customWidth="1"/>
    <col min="12" max="12" width="16.796875" style="149" customWidth="1"/>
    <col min="13" max="13" width="6.86328125" style="149" customWidth="1"/>
    <col min="14" max="14" width="7" style="149" customWidth="1"/>
    <col min="15" max="15" width="6.33203125" style="149" customWidth="1"/>
    <col min="16" max="16" width="17.19921875" style="149" customWidth="1"/>
    <col min="17" max="17" width="7.796875" style="149" customWidth="1"/>
    <col min="18" max="18" width="5.33203125" style="149" customWidth="1"/>
    <col min="19" max="16384" width="12.6640625" style="149"/>
  </cols>
  <sheetData>
    <row r="1" spans="1:21" ht="14.25" customHeight="1" x14ac:dyDescent="0.35">
      <c r="A1" s="258" t="s">
        <v>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148"/>
      <c r="T1" s="148"/>
      <c r="U1" s="148"/>
    </row>
    <row r="2" spans="1:21" ht="14.25" customHeight="1" x14ac:dyDescent="0.3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148"/>
      <c r="T2" s="148"/>
      <c r="U2" s="148"/>
    </row>
    <row r="3" spans="1:21" ht="12.75" x14ac:dyDescent="0.35"/>
    <row r="4" spans="1:21" ht="34.15" x14ac:dyDescent="1.85">
      <c r="A4" s="244" t="s">
        <v>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59"/>
    </row>
    <row r="5" spans="1:21" ht="16.899999999999999" customHeight="1" x14ac:dyDescent="0.35"/>
    <row r="6" spans="1:21" ht="15" customHeight="1" x14ac:dyDescent="0.35"/>
    <row r="7" spans="1:21" ht="17.25" x14ac:dyDescent="0.35">
      <c r="C7" s="150" t="s">
        <v>95</v>
      </c>
      <c r="S7" s="151"/>
      <c r="T7" s="151"/>
    </row>
    <row r="8" spans="1:21" ht="15.75" customHeight="1" x14ac:dyDescent="0.35">
      <c r="C8" s="152"/>
    </row>
    <row r="9" spans="1:21" ht="15.75" customHeight="1" x14ac:dyDescent="0.35">
      <c r="C9" s="152" t="s">
        <v>106</v>
      </c>
    </row>
    <row r="12" spans="1:21" ht="15.75" customHeight="1" x14ac:dyDescent="0.35">
      <c r="C12" s="150" t="s">
        <v>103</v>
      </c>
    </row>
    <row r="14" spans="1:21" ht="15.75" customHeight="1" x14ac:dyDescent="0.35">
      <c r="C14" s="149" t="s">
        <v>107</v>
      </c>
    </row>
    <row r="16" spans="1:21" ht="15.75" customHeight="1" x14ac:dyDescent="0.35">
      <c r="C16" s="153" t="s">
        <v>108</v>
      </c>
    </row>
    <row r="17" spans="3:3" ht="15.75" customHeight="1" x14ac:dyDescent="0.35">
      <c r="C17" s="152"/>
    </row>
    <row r="18" spans="3:3" ht="15.75" customHeight="1" x14ac:dyDescent="0.35">
      <c r="C18" s="152" t="s">
        <v>126</v>
      </c>
    </row>
    <row r="19" spans="3:3" ht="15.75" customHeight="1" x14ac:dyDescent="0.35">
      <c r="C19" s="152"/>
    </row>
    <row r="20" spans="3:3" ht="15.75" customHeight="1" x14ac:dyDescent="0.35">
      <c r="C20" s="152" t="s">
        <v>127</v>
      </c>
    </row>
    <row r="21" spans="3:3" ht="15.75" customHeight="1" x14ac:dyDescent="0.35">
      <c r="C21" s="152"/>
    </row>
    <row r="22" spans="3:3" ht="15.75" customHeight="1" x14ac:dyDescent="0.35">
      <c r="C22" s="154" t="s">
        <v>128</v>
      </c>
    </row>
    <row r="24" spans="3:3" ht="15.75" customHeight="1" x14ac:dyDescent="0.35">
      <c r="C24" s="153" t="s">
        <v>121</v>
      </c>
    </row>
    <row r="25" spans="3:3" ht="15.75" customHeight="1" x14ac:dyDescent="0.35">
      <c r="C25" s="152"/>
    </row>
    <row r="26" spans="3:3" ht="15.75" customHeight="1" x14ac:dyDescent="0.35">
      <c r="C26" s="152" t="s">
        <v>129</v>
      </c>
    </row>
    <row r="27" spans="3:3" ht="15.75" customHeight="1" x14ac:dyDescent="0.35">
      <c r="C27" s="152"/>
    </row>
    <row r="28" spans="3:3" ht="15.75" customHeight="1" x14ac:dyDescent="0.35">
      <c r="C28" s="152" t="s">
        <v>104</v>
      </c>
    </row>
    <row r="29" spans="3:3" ht="15.75" customHeight="1" x14ac:dyDescent="0.35">
      <c r="C29" s="152"/>
    </row>
    <row r="30" spans="3:3" ht="15.75" customHeight="1" x14ac:dyDescent="0.35">
      <c r="C30" s="155" t="s">
        <v>130</v>
      </c>
    </row>
    <row r="32" spans="3:3" ht="15.75" customHeight="1" x14ac:dyDescent="0.35">
      <c r="C32" s="153" t="s">
        <v>109</v>
      </c>
    </row>
    <row r="33" spans="3:3" ht="15.75" customHeight="1" x14ac:dyDescent="0.35">
      <c r="C33" s="152"/>
    </row>
    <row r="34" spans="3:3" ht="15.75" customHeight="1" x14ac:dyDescent="0.35">
      <c r="C34" s="152" t="s">
        <v>131</v>
      </c>
    </row>
    <row r="35" spans="3:3" ht="15.75" customHeight="1" x14ac:dyDescent="0.35">
      <c r="C35" s="152"/>
    </row>
    <row r="36" spans="3:3" ht="15.75" customHeight="1" x14ac:dyDescent="0.35">
      <c r="C36" s="154" t="s">
        <v>105</v>
      </c>
    </row>
    <row r="37" spans="3:3" ht="15.75" customHeight="1" x14ac:dyDescent="0.35">
      <c r="C37" s="152"/>
    </row>
    <row r="38" spans="3:3" ht="15.75" customHeight="1" x14ac:dyDescent="0.35">
      <c r="C38" s="155" t="s">
        <v>132</v>
      </c>
    </row>
    <row r="39" spans="3:3" ht="15.75" customHeight="1" x14ac:dyDescent="0.35">
      <c r="C39" s="152"/>
    </row>
    <row r="40" spans="3:3" ht="15.75" customHeight="1" x14ac:dyDescent="0.35">
      <c r="C40" s="154" t="s">
        <v>133</v>
      </c>
    </row>
  </sheetData>
  <sheetProtection sheet="1" objects="1" scenarios="1" selectLockedCells="1"/>
  <mergeCells count="2">
    <mergeCell ref="A1:R2"/>
    <mergeCell ref="A4:R4"/>
  </mergeCells>
  <pageMargins left="0.7" right="0.7" top="0.75" bottom="0.75" header="0.3" footer="0.3"/>
  <headerFooter>
    <oddFooter>&amp;L_x000D_&amp;1#&amp;"Calibri"&amp;10&amp;K000000 Confidential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D22E-2779-4D09-84CD-374A0DC65C07}">
  <sheetPr>
    <outlinePr summaryBelow="0" summaryRight="0"/>
  </sheetPr>
  <dimension ref="A1:V102"/>
  <sheetViews>
    <sheetView showGridLines="0" defaultGridColor="0" colorId="9" zoomScaleNormal="100" workbookViewId="0">
      <pane ySplit="5" topLeftCell="A6" activePane="bottomLeft" state="frozen"/>
      <selection pane="bottomLeft" activeCell="C8" sqref="C8:D8"/>
    </sheetView>
  </sheetViews>
  <sheetFormatPr defaultColWidth="12.6640625" defaultRowHeight="15.75" customHeight="1" x14ac:dyDescent="0.35"/>
  <cols>
    <col min="1" max="1" width="4.1328125" customWidth="1"/>
    <col min="2" max="2" width="5.1328125" customWidth="1"/>
    <col min="3" max="3" width="14.796875" customWidth="1"/>
    <col min="4" max="4" width="11" customWidth="1"/>
    <col min="5" max="5" width="5.6640625" customWidth="1"/>
    <col min="6" max="6" width="6.3984375" customWidth="1"/>
    <col min="8" max="8" width="13.6640625" customWidth="1"/>
    <col min="9" max="9" width="6.796875" customWidth="1"/>
    <col min="10" max="10" width="5" customWidth="1"/>
    <col min="11" max="11" width="5.796875" customWidth="1"/>
    <col min="12" max="12" width="18.53125" customWidth="1"/>
    <col min="13" max="13" width="6.86328125" customWidth="1"/>
    <col min="14" max="14" width="4.6640625" customWidth="1"/>
    <col min="15" max="15" width="6.33203125" customWidth="1"/>
    <col min="16" max="16" width="17.19921875" customWidth="1"/>
    <col min="17" max="17" width="7.796875" customWidth="1"/>
    <col min="18" max="18" width="5.33203125" customWidth="1"/>
    <col min="21" max="21" width="15.066406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7.9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2.75" x14ac:dyDescent="0.35"/>
    <row r="4" spans="1:21" ht="34.15" x14ac:dyDescent="1.85">
      <c r="A4" s="244" t="s">
        <v>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59"/>
    </row>
    <row r="5" spans="1:21" ht="16.899999999999999" customHeight="1" x14ac:dyDescent="0.35"/>
    <row r="6" spans="1:21" ht="15.4" x14ac:dyDescent="0.55000000000000004">
      <c r="A6" s="6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7"/>
      <c r="T6" s="2"/>
    </row>
    <row r="7" spans="1:21" ht="21" x14ac:dyDescent="1.1499999999999999">
      <c r="A7" s="6"/>
      <c r="B7" s="143"/>
      <c r="C7" s="276" t="s">
        <v>116</v>
      </c>
      <c r="D7" s="277"/>
      <c r="E7" s="147" t="s">
        <v>1</v>
      </c>
      <c r="F7" s="144"/>
      <c r="G7" s="276" t="s">
        <v>117</v>
      </c>
      <c r="H7" s="277"/>
      <c r="I7" s="147" t="s">
        <v>1</v>
      </c>
      <c r="J7" s="144"/>
      <c r="K7" s="278" t="s">
        <v>118</v>
      </c>
      <c r="L7" s="277"/>
      <c r="M7" s="147" t="s">
        <v>1</v>
      </c>
      <c r="N7" s="144"/>
      <c r="O7" s="276" t="s">
        <v>119</v>
      </c>
      <c r="P7" s="277"/>
      <c r="Q7" s="147" t="s">
        <v>1</v>
      </c>
      <c r="R7" s="143"/>
      <c r="S7" s="7"/>
      <c r="T7" s="100"/>
    </row>
    <row r="8" spans="1:21" ht="20.25" x14ac:dyDescent="1.1000000000000001">
      <c r="A8" s="6"/>
      <c r="B8" s="143"/>
      <c r="C8" s="282">
        <v>8735.64</v>
      </c>
      <c r="D8" s="282"/>
      <c r="E8" s="146"/>
      <c r="F8" s="146"/>
      <c r="G8" s="283">
        <v>0</v>
      </c>
      <c r="H8" s="284"/>
      <c r="I8" s="146"/>
      <c r="J8" s="146"/>
      <c r="K8" s="283">
        <v>282</v>
      </c>
      <c r="L8" s="284"/>
      <c r="M8" s="146"/>
      <c r="N8" s="146"/>
      <c r="O8" s="283">
        <v>0</v>
      </c>
      <c r="P8" s="284"/>
      <c r="Q8" s="144"/>
      <c r="R8" s="145"/>
      <c r="S8" s="7"/>
      <c r="T8" s="100"/>
    </row>
    <row r="9" spans="1:21" ht="15.4" x14ac:dyDescent="0.55000000000000004">
      <c r="A9" s="8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9"/>
      <c r="T9" s="101"/>
    </row>
    <row r="10" spans="1:21" ht="45.4" x14ac:dyDescent="1.6">
      <c r="A10" s="3"/>
      <c r="B10" s="1"/>
      <c r="C10" s="1"/>
      <c r="D10" s="10"/>
      <c r="E10" s="10"/>
      <c r="F10" s="10"/>
      <c r="G10" s="10"/>
      <c r="H10" s="10"/>
      <c r="I10" s="10"/>
      <c r="J10" s="1"/>
      <c r="K10" s="11"/>
      <c r="L10" s="11"/>
      <c r="M10" s="11"/>
      <c r="N10" s="11"/>
      <c r="O10" s="11"/>
      <c r="P10" s="11"/>
      <c r="Q10" s="11"/>
      <c r="R10" s="11"/>
      <c r="S10" s="3"/>
      <c r="T10" s="100"/>
      <c r="U10" s="103"/>
    </row>
    <row r="11" spans="1:21" ht="19.899999999999999" customHeight="1" x14ac:dyDescent="1.1000000000000001">
      <c r="A11" s="12"/>
      <c r="B11" s="130"/>
      <c r="C11" s="130"/>
      <c r="D11" s="130"/>
      <c r="E11" s="130"/>
      <c r="F11" s="130"/>
      <c r="G11" s="130"/>
      <c r="H11" s="130"/>
      <c r="I11" s="130"/>
      <c r="J11" s="13"/>
      <c r="K11" s="130"/>
      <c r="L11" s="130"/>
      <c r="M11" s="130"/>
      <c r="N11" s="130"/>
      <c r="O11" s="130"/>
      <c r="P11" s="130"/>
      <c r="Q11" s="130"/>
      <c r="R11" s="130"/>
      <c r="S11" s="14"/>
      <c r="T11" s="102"/>
    </row>
    <row r="12" spans="1:21" ht="24.4" customHeight="1" x14ac:dyDescent="1.1000000000000001">
      <c r="A12" s="12"/>
      <c r="B12" s="130"/>
      <c r="C12" s="135" t="s">
        <v>111</v>
      </c>
      <c r="D12" s="136"/>
      <c r="E12" s="137"/>
      <c r="F12" s="136"/>
      <c r="G12" s="285" t="s">
        <v>89</v>
      </c>
      <c r="H12" s="285"/>
      <c r="I12" s="130"/>
      <c r="J12" s="13"/>
      <c r="K12" s="130"/>
      <c r="L12" s="135" t="s">
        <v>112</v>
      </c>
      <c r="M12" s="136"/>
      <c r="N12" s="285" t="s">
        <v>90</v>
      </c>
      <c r="O12" s="285"/>
      <c r="P12" s="285"/>
      <c r="Q12" s="285"/>
      <c r="R12" s="130"/>
      <c r="S12" s="14"/>
      <c r="T12" s="102"/>
    </row>
    <row r="13" spans="1:21" ht="19.899999999999999" x14ac:dyDescent="1.1000000000000001">
      <c r="A13" s="15"/>
      <c r="B13" s="130"/>
      <c r="C13" s="279" t="s">
        <v>2</v>
      </c>
      <c r="D13" s="279"/>
      <c r="E13" s="279"/>
      <c r="F13" s="279"/>
      <c r="G13" s="269">
        <v>2000</v>
      </c>
      <c r="H13" s="269"/>
      <c r="I13" s="130"/>
      <c r="J13" s="13"/>
      <c r="K13" s="130"/>
      <c r="L13" s="280" t="s">
        <v>3</v>
      </c>
      <c r="M13" s="280"/>
      <c r="N13" s="280"/>
      <c r="O13" s="280"/>
      <c r="P13" s="274">
        <v>600</v>
      </c>
      <c r="Q13" s="275"/>
      <c r="R13" s="130"/>
      <c r="S13" s="14"/>
      <c r="T13" s="14"/>
    </row>
    <row r="14" spans="1:21" ht="19.899999999999999" x14ac:dyDescent="1.1000000000000001">
      <c r="A14" s="15"/>
      <c r="B14" s="130"/>
      <c r="C14" s="263" t="s">
        <v>64</v>
      </c>
      <c r="D14" s="263"/>
      <c r="E14" s="263"/>
      <c r="F14" s="263"/>
      <c r="G14" s="272">
        <v>0</v>
      </c>
      <c r="H14" s="272"/>
      <c r="I14" s="130"/>
      <c r="J14" s="13"/>
      <c r="K14" s="130"/>
      <c r="L14" s="280" t="s">
        <v>51</v>
      </c>
      <c r="M14" s="280"/>
      <c r="N14" s="280"/>
      <c r="O14" s="280"/>
      <c r="P14" s="274">
        <v>200</v>
      </c>
      <c r="Q14" s="275"/>
      <c r="R14" s="130"/>
      <c r="S14" s="14"/>
      <c r="T14" s="16"/>
    </row>
    <row r="15" spans="1:21" ht="19.899999999999999" x14ac:dyDescent="1.1000000000000001">
      <c r="A15" s="15"/>
      <c r="B15" s="130"/>
      <c r="C15" s="279" t="s">
        <v>65</v>
      </c>
      <c r="D15" s="279"/>
      <c r="E15" s="279"/>
      <c r="F15" s="279"/>
      <c r="G15" s="272">
        <v>450</v>
      </c>
      <c r="H15" s="272"/>
      <c r="I15" s="130"/>
      <c r="J15" s="13"/>
      <c r="K15" s="130"/>
      <c r="L15" s="280" t="s">
        <v>60</v>
      </c>
      <c r="M15" s="280"/>
      <c r="N15" s="280"/>
      <c r="O15" s="280"/>
      <c r="P15" s="274">
        <v>50</v>
      </c>
      <c r="Q15" s="275"/>
      <c r="R15" s="130"/>
      <c r="S15" s="14"/>
      <c r="T15" s="16"/>
    </row>
    <row r="16" spans="1:21" ht="19.899999999999999" customHeight="1" x14ac:dyDescent="1.1000000000000001">
      <c r="A16" s="15"/>
      <c r="B16" s="130"/>
      <c r="C16" s="279" t="s">
        <v>66</v>
      </c>
      <c r="D16" s="279"/>
      <c r="E16" s="279"/>
      <c r="F16" s="279"/>
      <c r="G16" s="269">
        <v>55</v>
      </c>
      <c r="H16" s="261"/>
      <c r="I16" s="130"/>
      <c r="J16" s="13"/>
      <c r="K16" s="130"/>
      <c r="L16" s="263" t="s">
        <v>61</v>
      </c>
      <c r="M16" s="263"/>
      <c r="N16" s="263"/>
      <c r="O16" s="263"/>
      <c r="P16" s="274">
        <v>500</v>
      </c>
      <c r="Q16" s="275"/>
      <c r="R16" s="130"/>
      <c r="S16" s="14"/>
      <c r="T16" s="14"/>
    </row>
    <row r="17" spans="1:20" ht="19.8" customHeight="1" x14ac:dyDescent="1.1000000000000001">
      <c r="A17" s="15"/>
      <c r="B17" s="130"/>
      <c r="C17" s="279" t="s">
        <v>4</v>
      </c>
      <c r="D17" s="279"/>
      <c r="E17" s="279"/>
      <c r="F17" s="279"/>
      <c r="G17" s="269">
        <v>0</v>
      </c>
      <c r="H17" s="261"/>
      <c r="I17" s="130"/>
      <c r="J17" s="13"/>
      <c r="K17" s="130"/>
      <c r="L17" s="281" t="s">
        <v>62</v>
      </c>
      <c r="M17" s="281"/>
      <c r="N17" s="281"/>
      <c r="O17" s="281"/>
      <c r="P17" s="274">
        <v>50</v>
      </c>
      <c r="Q17" s="275"/>
      <c r="R17" s="130"/>
      <c r="S17" s="14"/>
      <c r="T17" s="16"/>
    </row>
    <row r="18" spans="1:20" ht="19.899999999999999" customHeight="1" x14ac:dyDescent="1.1000000000000001">
      <c r="A18" s="15"/>
      <c r="B18" s="130"/>
      <c r="C18" s="279" t="s">
        <v>67</v>
      </c>
      <c r="D18" s="279"/>
      <c r="E18" s="279"/>
      <c r="F18" s="279"/>
      <c r="G18" s="272">
        <v>68</v>
      </c>
      <c r="H18" s="272"/>
      <c r="I18" s="130"/>
      <c r="J18" s="13"/>
      <c r="K18" s="130"/>
      <c r="L18" s="281" t="s">
        <v>5</v>
      </c>
      <c r="M18" s="281"/>
      <c r="N18" s="281"/>
      <c r="O18" s="281"/>
      <c r="P18" s="274">
        <v>25</v>
      </c>
      <c r="Q18" s="275"/>
      <c r="R18" s="130"/>
      <c r="S18" s="14"/>
      <c r="T18" s="14"/>
    </row>
    <row r="19" spans="1:20" ht="19.899999999999999" x14ac:dyDescent="1.1000000000000001">
      <c r="A19" s="15"/>
      <c r="B19" s="130"/>
      <c r="C19" s="279" t="s">
        <v>68</v>
      </c>
      <c r="D19" s="279"/>
      <c r="E19" s="279"/>
      <c r="F19" s="279"/>
      <c r="G19" s="272">
        <v>110</v>
      </c>
      <c r="H19" s="272"/>
      <c r="I19" s="130"/>
      <c r="J19" s="13"/>
      <c r="K19" s="130"/>
      <c r="L19" s="280" t="s">
        <v>50</v>
      </c>
      <c r="M19" s="280"/>
      <c r="N19" s="280"/>
      <c r="O19" s="280"/>
      <c r="P19" s="273">
        <v>20</v>
      </c>
      <c r="Q19" s="273"/>
      <c r="R19" s="130"/>
      <c r="S19" s="14"/>
      <c r="T19" s="14"/>
    </row>
    <row r="20" spans="1:20" ht="19.899999999999999" x14ac:dyDescent="1.1000000000000001">
      <c r="A20" s="15"/>
      <c r="B20" s="130"/>
      <c r="C20" s="279" t="s">
        <v>69</v>
      </c>
      <c r="D20" s="279"/>
      <c r="E20" s="279"/>
      <c r="F20" s="279"/>
      <c r="G20" s="272">
        <v>115</v>
      </c>
      <c r="H20" s="272"/>
      <c r="I20" s="130"/>
      <c r="J20" s="13"/>
      <c r="K20" s="130"/>
      <c r="L20" s="280" t="s">
        <v>7</v>
      </c>
      <c r="M20" s="280"/>
      <c r="N20" s="280"/>
      <c r="O20" s="280"/>
      <c r="P20" s="273">
        <v>0</v>
      </c>
      <c r="Q20" s="273"/>
      <c r="R20" s="130"/>
      <c r="S20" s="14"/>
      <c r="T20" s="14"/>
    </row>
    <row r="21" spans="1:20" ht="19.8" customHeight="1" x14ac:dyDescent="1.1000000000000001">
      <c r="A21" s="15"/>
      <c r="B21" s="130"/>
      <c r="C21" s="279" t="s">
        <v>6</v>
      </c>
      <c r="D21" s="279"/>
      <c r="E21" s="279"/>
      <c r="F21" s="279"/>
      <c r="G21" s="269">
        <v>75</v>
      </c>
      <c r="H21" s="261"/>
      <c r="I21" s="130"/>
      <c r="J21" s="13"/>
      <c r="K21" s="130"/>
      <c r="L21" s="265" t="s">
        <v>8</v>
      </c>
      <c r="M21" s="265"/>
      <c r="N21" s="265"/>
      <c r="O21" s="265"/>
      <c r="P21" s="273">
        <v>0</v>
      </c>
      <c r="Q21" s="273"/>
      <c r="R21" s="130"/>
      <c r="S21" s="14"/>
      <c r="T21" s="14"/>
    </row>
    <row r="22" spans="1:20" ht="19.899999999999999" x14ac:dyDescent="1.1000000000000001">
      <c r="A22" s="15"/>
      <c r="B22" s="130"/>
      <c r="C22" s="279" t="s">
        <v>70</v>
      </c>
      <c r="D22" s="279"/>
      <c r="E22" s="279"/>
      <c r="F22" s="279"/>
      <c r="G22" s="269">
        <v>115</v>
      </c>
      <c r="H22" s="261"/>
      <c r="I22" s="130"/>
      <c r="J22" s="13"/>
      <c r="K22" s="130"/>
      <c r="L22" s="142" t="s">
        <v>72</v>
      </c>
      <c r="M22" s="142"/>
      <c r="N22" s="142"/>
      <c r="O22" s="142"/>
      <c r="P22" s="273">
        <v>0</v>
      </c>
      <c r="Q22" s="273"/>
      <c r="R22" s="130"/>
      <c r="S22" s="14"/>
      <c r="T22" s="14"/>
    </row>
    <row r="23" spans="1:20" ht="19.899999999999999" x14ac:dyDescent="1.1000000000000001">
      <c r="A23" s="15"/>
      <c r="B23" s="130"/>
      <c r="C23" s="279" t="s">
        <v>15</v>
      </c>
      <c r="D23" s="279"/>
      <c r="E23" s="279"/>
      <c r="F23" s="279"/>
      <c r="G23" s="269">
        <v>50</v>
      </c>
      <c r="H23" s="261"/>
      <c r="I23" s="130"/>
      <c r="J23" s="13"/>
      <c r="K23" s="130"/>
      <c r="L23" s="142" t="s">
        <v>73</v>
      </c>
      <c r="M23" s="142"/>
      <c r="N23" s="142"/>
      <c r="O23" s="142"/>
      <c r="P23" s="273">
        <v>0</v>
      </c>
      <c r="Q23" s="273"/>
      <c r="R23" s="130"/>
      <c r="S23" s="14"/>
      <c r="T23" s="14"/>
    </row>
    <row r="24" spans="1:20" ht="19.899999999999999" x14ac:dyDescent="1.1000000000000001">
      <c r="A24" s="15"/>
      <c r="B24" s="130"/>
      <c r="C24" s="279" t="s">
        <v>83</v>
      </c>
      <c r="D24" s="279"/>
      <c r="E24" s="279"/>
      <c r="F24" s="279"/>
      <c r="G24" s="269">
        <v>0</v>
      </c>
      <c r="H24" s="261"/>
      <c r="I24" s="130"/>
      <c r="J24" s="13"/>
      <c r="K24" s="130"/>
      <c r="L24" s="280" t="s">
        <v>74</v>
      </c>
      <c r="M24" s="280"/>
      <c r="N24" s="280"/>
      <c r="O24" s="280"/>
      <c r="P24" s="273">
        <v>0</v>
      </c>
      <c r="Q24" s="273"/>
      <c r="R24" s="130"/>
      <c r="S24" s="14"/>
      <c r="T24" s="14"/>
    </row>
    <row r="25" spans="1:20" ht="19.899999999999999" x14ac:dyDescent="1.1000000000000001">
      <c r="A25" s="15"/>
      <c r="B25" s="130"/>
      <c r="C25" s="279" t="s">
        <v>84</v>
      </c>
      <c r="D25" s="279"/>
      <c r="E25" s="279"/>
      <c r="F25" s="279"/>
      <c r="G25" s="269">
        <v>0</v>
      </c>
      <c r="H25" s="261"/>
      <c r="I25" s="130"/>
      <c r="J25" s="13"/>
      <c r="K25" s="130"/>
      <c r="L25" s="280" t="s">
        <v>94</v>
      </c>
      <c r="M25" s="280"/>
      <c r="N25" s="280"/>
      <c r="O25" s="280"/>
      <c r="P25" s="274">
        <v>15</v>
      </c>
      <c r="Q25" s="275"/>
      <c r="R25" s="130"/>
      <c r="S25" s="14"/>
      <c r="T25" s="14"/>
    </row>
    <row r="26" spans="1:20" ht="19.899999999999999" x14ac:dyDescent="1.1000000000000001">
      <c r="A26" s="15"/>
      <c r="B26" s="130"/>
      <c r="C26" s="279" t="s">
        <v>82</v>
      </c>
      <c r="D26" s="279"/>
      <c r="E26" s="279"/>
      <c r="F26" s="279"/>
      <c r="G26" s="269">
        <v>0</v>
      </c>
      <c r="H26" s="261"/>
      <c r="I26" s="130"/>
      <c r="J26" s="13"/>
      <c r="K26" s="130"/>
      <c r="L26" s="280" t="s">
        <v>82</v>
      </c>
      <c r="M26" s="280"/>
      <c r="N26" s="280"/>
      <c r="O26" s="280"/>
      <c r="P26" s="274">
        <v>0</v>
      </c>
      <c r="Q26" s="275"/>
      <c r="R26" s="130"/>
      <c r="S26" s="14"/>
      <c r="T26" s="14"/>
    </row>
    <row r="27" spans="1:20" ht="19.899999999999999" x14ac:dyDescent="1.1000000000000001">
      <c r="A27" s="15"/>
      <c r="B27" s="130"/>
      <c r="C27" s="279" t="s">
        <v>82</v>
      </c>
      <c r="D27" s="279"/>
      <c r="E27" s="279"/>
      <c r="F27" s="279"/>
      <c r="G27" s="269">
        <v>0</v>
      </c>
      <c r="H27" s="261"/>
      <c r="I27" s="130"/>
      <c r="J27" s="13"/>
      <c r="K27" s="130"/>
      <c r="L27" s="280" t="s">
        <v>82</v>
      </c>
      <c r="M27" s="280"/>
      <c r="N27" s="280"/>
      <c r="O27" s="280"/>
      <c r="P27" s="274">
        <v>0</v>
      </c>
      <c r="Q27" s="275"/>
      <c r="R27" s="130"/>
      <c r="S27" s="14"/>
      <c r="T27" s="14"/>
    </row>
    <row r="28" spans="1:20" ht="19.899999999999999" x14ac:dyDescent="1.1000000000000001">
      <c r="A28" s="15"/>
      <c r="B28" s="130"/>
      <c r="C28" s="270"/>
      <c r="D28" s="271"/>
      <c r="E28" s="130"/>
      <c r="F28" s="134"/>
      <c r="G28" s="134"/>
      <c r="H28" s="134"/>
      <c r="I28" s="130"/>
      <c r="J28" s="13"/>
      <c r="K28" s="130"/>
      <c r="L28" s="130"/>
      <c r="M28" s="130"/>
      <c r="N28" s="130"/>
      <c r="O28" s="130"/>
      <c r="P28" s="130"/>
      <c r="Q28" s="130"/>
      <c r="R28" s="130"/>
      <c r="S28" s="14"/>
      <c r="T28" s="14"/>
    </row>
    <row r="29" spans="1:20" ht="22.9" x14ac:dyDescent="1.25">
      <c r="A29" s="15"/>
      <c r="B29" s="130"/>
      <c r="C29" s="131"/>
      <c r="D29" s="132" t="s">
        <v>9</v>
      </c>
      <c r="E29" s="130"/>
      <c r="F29" s="130"/>
      <c r="G29" s="267">
        <f>SUM(G13:H27)</f>
        <v>3038</v>
      </c>
      <c r="H29" s="268"/>
      <c r="I29" s="130"/>
      <c r="J29" s="13"/>
      <c r="K29" s="130"/>
      <c r="L29" s="131"/>
      <c r="M29" s="132" t="s">
        <v>9</v>
      </c>
      <c r="N29" s="130"/>
      <c r="O29" s="130"/>
      <c r="P29" s="286">
        <f>SUM(P13:Q27)</f>
        <v>1460</v>
      </c>
      <c r="Q29" s="287"/>
      <c r="R29" s="130"/>
      <c r="S29" s="14"/>
      <c r="T29" s="14"/>
    </row>
    <row r="30" spans="1:20" ht="19.899999999999999" x14ac:dyDescent="1.1000000000000001">
      <c r="A30" s="17"/>
      <c r="B30" s="130"/>
      <c r="C30" s="130"/>
      <c r="D30" s="130"/>
      <c r="E30" s="130"/>
      <c r="F30" s="130"/>
      <c r="G30" s="130"/>
      <c r="H30" s="130"/>
      <c r="I30" s="130"/>
      <c r="J30" s="13"/>
      <c r="K30" s="130"/>
      <c r="L30" s="130"/>
      <c r="M30" s="130"/>
      <c r="N30" s="130"/>
      <c r="O30" s="130"/>
      <c r="P30" s="130"/>
      <c r="Q30" s="130"/>
      <c r="R30" s="130"/>
      <c r="S30" s="14"/>
      <c r="T30" s="14"/>
    </row>
    <row r="31" spans="1:20" ht="19.899999999999999" x14ac:dyDescent="1.1000000000000001">
      <c r="A31" s="1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  <c r="T31" s="14"/>
    </row>
    <row r="32" spans="1:20" ht="19.899999999999999" x14ac:dyDescent="1.100000000000000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4"/>
      <c r="T32" s="14"/>
    </row>
    <row r="33" spans="1:20" ht="19.899999999999999" x14ac:dyDescent="1.1000000000000001">
      <c r="A33" s="12"/>
      <c r="B33" s="130"/>
      <c r="C33" s="130"/>
      <c r="D33" s="130"/>
      <c r="E33" s="130"/>
      <c r="F33" s="130"/>
      <c r="G33" s="130"/>
      <c r="H33" s="130"/>
      <c r="I33" s="130"/>
      <c r="J33" s="13"/>
      <c r="K33" s="130"/>
      <c r="L33" s="130"/>
      <c r="M33" s="130"/>
      <c r="N33" s="130"/>
      <c r="O33" s="134"/>
      <c r="P33" s="138"/>
      <c r="Q33" s="138"/>
      <c r="R33" s="130"/>
      <c r="S33" s="14"/>
      <c r="T33" s="14"/>
    </row>
    <row r="34" spans="1:20" ht="24" customHeight="1" x14ac:dyDescent="1.25">
      <c r="A34" s="15"/>
      <c r="B34" s="130"/>
      <c r="C34" s="141" t="s">
        <v>113</v>
      </c>
      <c r="D34" s="141"/>
      <c r="E34" s="130"/>
      <c r="F34" s="130"/>
      <c r="G34" s="130"/>
      <c r="H34" s="133"/>
      <c r="I34" s="130"/>
      <c r="J34" s="13"/>
      <c r="K34" s="130"/>
      <c r="L34" s="140" t="s">
        <v>114</v>
      </c>
      <c r="M34" s="130"/>
      <c r="N34" s="130"/>
      <c r="O34" s="134"/>
      <c r="P34" s="288"/>
      <c r="Q34" s="271"/>
      <c r="R34" s="130"/>
      <c r="S34" s="14"/>
      <c r="T34" s="14"/>
    </row>
    <row r="35" spans="1:20" ht="19.899999999999999" x14ac:dyDescent="1.1000000000000001">
      <c r="A35" s="15"/>
      <c r="B35" s="130"/>
      <c r="C35" s="262" t="s">
        <v>81</v>
      </c>
      <c r="D35" s="262"/>
      <c r="E35" s="262"/>
      <c r="F35" s="262"/>
      <c r="G35" s="260">
        <v>0</v>
      </c>
      <c r="H35" s="261"/>
      <c r="I35" s="130"/>
      <c r="J35" s="13"/>
      <c r="K35" s="130"/>
      <c r="L35" s="139" t="s">
        <v>59</v>
      </c>
      <c r="M35" s="139"/>
      <c r="N35" s="139"/>
      <c r="O35" s="139"/>
      <c r="P35" s="260">
        <v>850</v>
      </c>
      <c r="Q35" s="261"/>
      <c r="R35" s="130"/>
      <c r="S35" s="14"/>
      <c r="T35" s="14"/>
    </row>
    <row r="36" spans="1:20" ht="19.899999999999999" x14ac:dyDescent="1.1000000000000001">
      <c r="A36" s="15"/>
      <c r="B36" s="130"/>
      <c r="C36" s="262" t="s">
        <v>76</v>
      </c>
      <c r="D36" s="262"/>
      <c r="E36" s="262"/>
      <c r="F36" s="262"/>
      <c r="G36" s="260">
        <v>170</v>
      </c>
      <c r="H36" s="261"/>
      <c r="I36" s="130"/>
      <c r="J36" s="13"/>
      <c r="K36" s="130"/>
      <c r="L36" s="139" t="s">
        <v>58</v>
      </c>
      <c r="M36" s="139"/>
      <c r="N36" s="139"/>
      <c r="O36" s="139"/>
      <c r="P36" s="260">
        <v>200</v>
      </c>
      <c r="Q36" s="261"/>
      <c r="R36" s="130"/>
      <c r="S36" s="14"/>
      <c r="T36" s="14"/>
    </row>
    <row r="37" spans="1:20" ht="19.899999999999999" x14ac:dyDescent="1.1000000000000001">
      <c r="A37" s="15"/>
      <c r="B37" s="130"/>
      <c r="C37" s="262" t="s">
        <v>77</v>
      </c>
      <c r="D37" s="262"/>
      <c r="E37" s="262"/>
      <c r="F37" s="262"/>
      <c r="G37" s="260">
        <v>0</v>
      </c>
      <c r="H37" s="261"/>
      <c r="I37" s="130"/>
      <c r="J37" s="13"/>
      <c r="K37" s="130"/>
      <c r="L37" s="139" t="s">
        <v>55</v>
      </c>
      <c r="M37" s="139"/>
      <c r="N37" s="139"/>
      <c r="O37" s="139"/>
      <c r="P37" s="260">
        <v>1000</v>
      </c>
      <c r="Q37" s="261"/>
      <c r="R37" s="130"/>
      <c r="S37" s="14"/>
      <c r="T37" s="14"/>
    </row>
    <row r="38" spans="1:20" ht="19.899999999999999" x14ac:dyDescent="1.1000000000000001">
      <c r="A38" s="15"/>
      <c r="B38" s="130"/>
      <c r="C38" s="262" t="s">
        <v>10</v>
      </c>
      <c r="D38" s="262"/>
      <c r="E38" s="262"/>
      <c r="F38" s="262"/>
      <c r="G38" s="260">
        <v>375</v>
      </c>
      <c r="H38" s="261"/>
      <c r="I38" s="130"/>
      <c r="J38" s="13"/>
      <c r="K38" s="130"/>
      <c r="L38" s="139" t="s">
        <v>14</v>
      </c>
      <c r="M38" s="139"/>
      <c r="N38" s="139"/>
      <c r="O38" s="139"/>
      <c r="P38" s="260">
        <v>200</v>
      </c>
      <c r="Q38" s="261"/>
      <c r="R38" s="130"/>
      <c r="S38" s="14"/>
      <c r="T38" s="14"/>
    </row>
    <row r="39" spans="1:20" ht="19.899999999999999" x14ac:dyDescent="1.1000000000000001">
      <c r="A39" s="15"/>
      <c r="B39" s="130"/>
      <c r="C39" s="262" t="s">
        <v>78</v>
      </c>
      <c r="D39" s="262"/>
      <c r="E39" s="262"/>
      <c r="F39" s="262"/>
      <c r="G39" s="260">
        <v>0</v>
      </c>
      <c r="H39" s="261"/>
      <c r="I39" s="130"/>
      <c r="J39" s="13"/>
      <c r="K39" s="130"/>
      <c r="L39" s="139" t="s">
        <v>57</v>
      </c>
      <c r="M39" s="139"/>
      <c r="N39" s="139"/>
      <c r="O39" s="139"/>
      <c r="P39" s="260">
        <v>150</v>
      </c>
      <c r="Q39" s="261"/>
      <c r="R39" s="130"/>
      <c r="S39" s="14"/>
      <c r="T39" s="14"/>
    </row>
    <row r="40" spans="1:20" ht="19.899999999999999" x14ac:dyDescent="1.1000000000000001">
      <c r="A40" s="15"/>
      <c r="B40" s="130"/>
      <c r="C40" s="262" t="s">
        <v>11</v>
      </c>
      <c r="D40" s="262"/>
      <c r="E40" s="262"/>
      <c r="F40" s="262"/>
      <c r="G40" s="260">
        <v>20</v>
      </c>
      <c r="H40" s="261"/>
      <c r="I40" s="130"/>
      <c r="J40" s="13"/>
      <c r="K40" s="130"/>
      <c r="L40" s="139" t="s">
        <v>85</v>
      </c>
      <c r="M40" s="139"/>
      <c r="N40" s="139"/>
      <c r="O40" s="139"/>
      <c r="P40" s="260">
        <v>0</v>
      </c>
      <c r="Q40" s="261"/>
      <c r="R40" s="130"/>
      <c r="S40" s="14"/>
      <c r="T40" s="14"/>
    </row>
    <row r="41" spans="1:20" ht="19.899999999999999" x14ac:dyDescent="1.1000000000000001">
      <c r="A41" s="15"/>
      <c r="B41" s="130"/>
      <c r="C41" s="262" t="s">
        <v>79</v>
      </c>
      <c r="D41" s="262"/>
      <c r="E41" s="262"/>
      <c r="F41" s="262"/>
      <c r="G41" s="260">
        <v>0</v>
      </c>
      <c r="H41" s="261"/>
      <c r="I41" s="130"/>
      <c r="J41" s="13"/>
      <c r="K41" s="130"/>
      <c r="L41" s="139" t="s">
        <v>86</v>
      </c>
      <c r="M41" s="139"/>
      <c r="N41" s="139"/>
      <c r="O41" s="139"/>
      <c r="P41" s="260">
        <v>0</v>
      </c>
      <c r="Q41" s="261"/>
      <c r="R41" s="130"/>
      <c r="S41" s="14"/>
      <c r="T41" s="14"/>
    </row>
    <row r="42" spans="1:20" ht="19.899999999999999" customHeight="1" x14ac:dyDescent="1.1000000000000001">
      <c r="A42" s="15"/>
      <c r="B42" s="130"/>
      <c r="C42" s="262" t="s">
        <v>80</v>
      </c>
      <c r="D42" s="262"/>
      <c r="E42" s="262"/>
      <c r="F42" s="262"/>
      <c r="G42" s="260">
        <v>0</v>
      </c>
      <c r="H42" s="261"/>
      <c r="I42" s="130"/>
      <c r="J42" s="13"/>
      <c r="K42" s="130"/>
      <c r="L42" s="263" t="s">
        <v>82</v>
      </c>
      <c r="M42" s="263"/>
      <c r="N42" s="263"/>
      <c r="O42" s="263"/>
      <c r="P42" s="260">
        <v>0</v>
      </c>
      <c r="Q42" s="261"/>
      <c r="R42" s="130"/>
      <c r="S42" s="14"/>
      <c r="T42" s="14"/>
    </row>
    <row r="43" spans="1:20" ht="19.899999999999999" x14ac:dyDescent="1.1000000000000001">
      <c r="A43" s="15"/>
      <c r="B43" s="130"/>
      <c r="C43" s="262" t="s">
        <v>82</v>
      </c>
      <c r="D43" s="262"/>
      <c r="E43" s="262"/>
      <c r="F43" s="262"/>
      <c r="G43" s="260">
        <v>0</v>
      </c>
      <c r="H43" s="261"/>
      <c r="I43" s="130"/>
      <c r="J43" s="13"/>
      <c r="K43" s="130"/>
      <c r="L43" s="263" t="s">
        <v>82</v>
      </c>
      <c r="M43" s="263"/>
      <c r="N43" s="263"/>
      <c r="O43" s="263"/>
      <c r="P43" s="260">
        <v>0</v>
      </c>
      <c r="Q43" s="261"/>
      <c r="R43" s="130"/>
      <c r="S43" s="14"/>
      <c r="T43" s="14"/>
    </row>
    <row r="44" spans="1:20" ht="19.8" customHeight="1" x14ac:dyDescent="1.1000000000000001">
      <c r="A44" s="15"/>
      <c r="B44" s="130"/>
      <c r="C44" s="262" t="s">
        <v>82</v>
      </c>
      <c r="D44" s="262"/>
      <c r="E44" s="262"/>
      <c r="F44" s="262"/>
      <c r="G44" s="260">
        <v>0</v>
      </c>
      <c r="H44" s="261"/>
      <c r="I44" s="130"/>
      <c r="J44" s="13"/>
      <c r="K44" s="130"/>
      <c r="L44" s="263" t="s">
        <v>82</v>
      </c>
      <c r="M44" s="263"/>
      <c r="N44" s="263"/>
      <c r="O44" s="263"/>
      <c r="P44" s="260">
        <v>0</v>
      </c>
      <c r="Q44" s="261"/>
      <c r="R44" s="130"/>
      <c r="S44" s="14"/>
      <c r="T44" s="14"/>
    </row>
    <row r="45" spans="1:20" ht="19.899999999999999" customHeight="1" x14ac:dyDescent="1.1000000000000001">
      <c r="A45" s="15"/>
      <c r="B45" s="130"/>
      <c r="C45" s="262" t="s">
        <v>82</v>
      </c>
      <c r="D45" s="262"/>
      <c r="E45" s="262"/>
      <c r="F45" s="262"/>
      <c r="G45" s="260">
        <v>20</v>
      </c>
      <c r="H45" s="261"/>
      <c r="I45" s="130"/>
      <c r="J45" s="13"/>
      <c r="K45" s="130"/>
      <c r="L45" s="263" t="s">
        <v>82</v>
      </c>
      <c r="M45" s="263"/>
      <c r="N45" s="263"/>
      <c r="O45" s="263"/>
      <c r="P45" s="260">
        <v>0</v>
      </c>
      <c r="Q45" s="261"/>
      <c r="R45" s="130"/>
      <c r="S45" s="14"/>
      <c r="T45" s="14"/>
    </row>
    <row r="46" spans="1:20" ht="19.899999999999999" x14ac:dyDescent="1.1000000000000001">
      <c r="A46" s="15"/>
      <c r="B46" s="130"/>
      <c r="C46" s="262" t="s">
        <v>82</v>
      </c>
      <c r="D46" s="262"/>
      <c r="E46" s="262"/>
      <c r="F46" s="262"/>
      <c r="G46" s="260">
        <v>0</v>
      </c>
      <c r="H46" s="261"/>
      <c r="I46" s="130"/>
      <c r="J46" s="13"/>
      <c r="K46" s="130"/>
      <c r="L46" s="263" t="s">
        <v>82</v>
      </c>
      <c r="M46" s="263"/>
      <c r="N46" s="263"/>
      <c r="O46" s="263"/>
      <c r="P46" s="260">
        <v>0</v>
      </c>
      <c r="Q46" s="261"/>
      <c r="R46" s="130"/>
      <c r="S46" s="14"/>
      <c r="T46" s="14"/>
    </row>
    <row r="47" spans="1:20" ht="19.899999999999999" x14ac:dyDescent="1.1000000000000001">
      <c r="A47" s="17"/>
      <c r="B47" s="130"/>
      <c r="C47" s="262" t="s">
        <v>82</v>
      </c>
      <c r="D47" s="262"/>
      <c r="E47" s="262"/>
      <c r="F47" s="262"/>
      <c r="G47" s="260">
        <v>0</v>
      </c>
      <c r="H47" s="261"/>
      <c r="I47" s="130"/>
      <c r="J47" s="13"/>
      <c r="K47" s="130"/>
      <c r="L47" s="263" t="s">
        <v>82</v>
      </c>
      <c r="M47" s="263"/>
      <c r="N47" s="263"/>
      <c r="O47" s="263"/>
      <c r="P47" s="260">
        <v>0</v>
      </c>
      <c r="Q47" s="261"/>
      <c r="R47" s="130"/>
      <c r="S47" s="14"/>
      <c r="T47" s="14"/>
    </row>
    <row r="48" spans="1:20" ht="19.899999999999999" x14ac:dyDescent="1.1000000000000001">
      <c r="A48" s="99"/>
      <c r="B48" s="130"/>
      <c r="C48" s="262" t="s">
        <v>82</v>
      </c>
      <c r="D48" s="262"/>
      <c r="E48" s="262"/>
      <c r="F48" s="262"/>
      <c r="G48" s="260">
        <v>0</v>
      </c>
      <c r="H48" s="261"/>
      <c r="I48" s="130"/>
      <c r="J48" s="13"/>
      <c r="K48" s="130"/>
      <c r="L48" s="263" t="s">
        <v>82</v>
      </c>
      <c r="M48" s="263"/>
      <c r="N48" s="263"/>
      <c r="O48" s="263"/>
      <c r="P48" s="260">
        <v>0</v>
      </c>
      <c r="Q48" s="261"/>
      <c r="R48" s="130"/>
      <c r="S48" s="14"/>
      <c r="T48" s="14"/>
    </row>
    <row r="49" spans="1:22" ht="19.899999999999999" x14ac:dyDescent="1.1000000000000001">
      <c r="A49" s="14"/>
      <c r="B49" s="130"/>
      <c r="C49" s="262" t="s">
        <v>82</v>
      </c>
      <c r="D49" s="262"/>
      <c r="E49" s="262"/>
      <c r="F49" s="262"/>
      <c r="G49" s="260">
        <v>0</v>
      </c>
      <c r="H49" s="261"/>
      <c r="I49" s="130"/>
      <c r="J49" s="13"/>
      <c r="K49" s="130"/>
      <c r="L49" s="263" t="s">
        <v>82</v>
      </c>
      <c r="M49" s="263"/>
      <c r="N49" s="263"/>
      <c r="O49" s="263"/>
      <c r="P49" s="260">
        <v>0</v>
      </c>
      <c r="Q49" s="261"/>
      <c r="R49" s="130"/>
      <c r="S49" s="14"/>
      <c r="T49" s="14"/>
    </row>
    <row r="50" spans="1:22" ht="19.899999999999999" x14ac:dyDescent="1.1000000000000001">
      <c r="A50" s="14"/>
      <c r="B50" s="130"/>
      <c r="C50" s="130"/>
      <c r="D50" s="130"/>
      <c r="E50" s="130"/>
      <c r="F50" s="130"/>
      <c r="G50" s="130"/>
      <c r="H50" s="130"/>
      <c r="I50" s="130"/>
      <c r="J50" s="13"/>
      <c r="K50" s="130"/>
      <c r="L50" s="130"/>
      <c r="M50" s="130"/>
      <c r="N50" s="130"/>
      <c r="O50" s="134"/>
      <c r="P50" s="138"/>
      <c r="Q50" s="138"/>
      <c r="R50" s="130"/>
      <c r="S50" s="14"/>
      <c r="T50" s="14"/>
      <c r="U50" s="105"/>
      <c r="V50" s="105"/>
    </row>
    <row r="51" spans="1:22" ht="19.899999999999999" x14ac:dyDescent="1.1000000000000001">
      <c r="A51" s="14"/>
      <c r="B51" s="130"/>
      <c r="C51" s="130"/>
      <c r="D51" s="130"/>
      <c r="E51" s="130"/>
      <c r="F51" s="130"/>
      <c r="G51" s="130"/>
      <c r="H51" s="130"/>
      <c r="I51" s="130"/>
      <c r="J51" s="13"/>
      <c r="K51" s="130"/>
      <c r="L51" s="130"/>
      <c r="M51" s="130"/>
      <c r="N51" s="130"/>
      <c r="O51" s="134"/>
      <c r="P51" s="138"/>
      <c r="Q51" s="138"/>
      <c r="R51" s="130"/>
      <c r="S51" s="14"/>
    </row>
    <row r="52" spans="1:22" ht="22.9" x14ac:dyDescent="1.25">
      <c r="A52" s="14"/>
      <c r="B52" s="130"/>
      <c r="C52" s="130"/>
      <c r="D52" s="132" t="s">
        <v>9</v>
      </c>
      <c r="E52" s="130"/>
      <c r="F52" s="130"/>
      <c r="G52" s="286">
        <f>SUM(G35:H49)</f>
        <v>585</v>
      </c>
      <c r="H52" s="287"/>
      <c r="I52" s="130"/>
      <c r="J52" s="13"/>
      <c r="K52" s="130"/>
      <c r="L52" s="130"/>
      <c r="M52" s="132" t="s">
        <v>9</v>
      </c>
      <c r="N52" s="130"/>
      <c r="O52" s="130"/>
      <c r="P52" s="286">
        <f>SUM(P35:Q49)</f>
        <v>2400</v>
      </c>
      <c r="Q52" s="287"/>
      <c r="R52" s="130"/>
      <c r="S52" s="14"/>
    </row>
    <row r="53" spans="1:22" ht="19.899999999999999" x14ac:dyDescent="1.1000000000000001">
      <c r="A53" s="14"/>
      <c r="B53" s="130"/>
      <c r="C53" s="130"/>
      <c r="D53" s="130"/>
      <c r="E53" s="130"/>
      <c r="F53" s="130"/>
      <c r="G53" s="130"/>
      <c r="H53" s="130"/>
      <c r="I53" s="130"/>
      <c r="J53" s="13"/>
      <c r="K53" s="130"/>
      <c r="L53" s="130"/>
      <c r="M53" s="130"/>
      <c r="N53" s="130"/>
      <c r="O53" s="134"/>
      <c r="P53" s="138"/>
      <c r="Q53" s="138"/>
      <c r="R53" s="130"/>
      <c r="S53" s="14"/>
    </row>
    <row r="54" spans="1:22" ht="19.899999999999999" x14ac:dyDescent="1.1000000000000001">
      <c r="A54" s="14"/>
      <c r="B54" s="13"/>
      <c r="C54" s="13"/>
      <c r="D54" s="13"/>
      <c r="E54" s="13"/>
      <c r="F54" s="13"/>
      <c r="G54" s="13"/>
      <c r="H54" s="13"/>
      <c r="I54" s="13"/>
      <c r="J54" s="13"/>
      <c r="K54" s="18"/>
      <c r="L54" s="18"/>
      <c r="M54" s="18"/>
      <c r="N54" s="18"/>
      <c r="O54" s="18"/>
      <c r="P54" s="18"/>
      <c r="Q54" s="18"/>
      <c r="R54" s="18"/>
      <c r="S54" s="14"/>
    </row>
    <row r="55" spans="1:22" ht="6.75" customHeight="1" x14ac:dyDescent="1.1000000000000001">
      <c r="A55" s="14"/>
      <c r="B55" s="130"/>
      <c r="C55" s="130"/>
      <c r="D55" s="130"/>
      <c r="E55" s="130"/>
      <c r="F55" s="130"/>
      <c r="G55" s="130"/>
      <c r="H55" s="130"/>
      <c r="I55" s="130"/>
      <c r="J55" s="13"/>
      <c r="K55" s="19"/>
      <c r="L55" s="264" t="s">
        <v>16</v>
      </c>
      <c r="M55" s="20"/>
      <c r="N55" s="20"/>
      <c r="O55" s="19"/>
      <c r="P55" s="19"/>
      <c r="Q55" s="19"/>
      <c r="R55" s="19"/>
      <c r="S55" s="14"/>
    </row>
    <row r="56" spans="1:22" ht="22.9" customHeight="1" x14ac:dyDescent="1.1000000000000001">
      <c r="A56" s="14"/>
      <c r="B56" s="130"/>
      <c r="C56" s="135" t="s">
        <v>115</v>
      </c>
      <c r="D56" s="136"/>
      <c r="E56" s="137"/>
      <c r="F56" s="266" t="s">
        <v>93</v>
      </c>
      <c r="G56" s="266"/>
      <c r="H56" s="266"/>
      <c r="I56" s="130"/>
      <c r="J56" s="13"/>
      <c r="K56" s="19"/>
      <c r="L56" s="264"/>
      <c r="M56" s="20"/>
      <c r="N56" s="20"/>
      <c r="O56" s="19"/>
      <c r="P56" s="19"/>
      <c r="Q56" s="19"/>
      <c r="R56" s="19"/>
      <c r="S56" s="14"/>
    </row>
    <row r="57" spans="1:22" ht="19.899999999999999" customHeight="1" x14ac:dyDescent="1.1000000000000001">
      <c r="A57" s="14"/>
      <c r="B57" s="130"/>
      <c r="C57" s="265" t="s">
        <v>12</v>
      </c>
      <c r="D57" s="265"/>
      <c r="E57" s="265"/>
      <c r="F57" s="265"/>
      <c r="G57" s="260">
        <v>15</v>
      </c>
      <c r="H57" s="261"/>
      <c r="I57" s="130"/>
      <c r="J57" s="13"/>
      <c r="K57" s="19"/>
      <c r="L57" s="294" t="s">
        <v>17</v>
      </c>
      <c r="M57" s="294"/>
      <c r="N57" s="294"/>
      <c r="O57" s="19"/>
      <c r="P57" s="293">
        <f>SUM(C8,G8,K8,O8)</f>
        <v>9017.64</v>
      </c>
      <c r="Q57" s="293"/>
      <c r="R57" s="19"/>
      <c r="S57" s="14"/>
      <c r="T57" s="14"/>
    </row>
    <row r="58" spans="1:22" ht="19.899999999999999" customHeight="1" x14ac:dyDescent="1.1000000000000001">
      <c r="A58" s="14"/>
      <c r="B58" s="130"/>
      <c r="C58" s="265" t="s">
        <v>13</v>
      </c>
      <c r="D58" s="265"/>
      <c r="E58" s="265"/>
      <c r="F58" s="265"/>
      <c r="G58" s="260">
        <v>15</v>
      </c>
      <c r="H58" s="261"/>
      <c r="I58" s="130"/>
      <c r="J58" s="13"/>
      <c r="K58" s="19"/>
      <c r="L58" s="289" t="s">
        <v>18</v>
      </c>
      <c r="M58" s="289"/>
      <c r="N58" s="289"/>
      <c r="O58" s="117"/>
      <c r="P58" s="290">
        <f>SUM((G29+G52+P29+P52+G73) * -1)</f>
        <v>-7788</v>
      </c>
      <c r="Q58" s="290"/>
      <c r="R58" s="19"/>
      <c r="S58" s="14"/>
      <c r="T58" s="14"/>
    </row>
    <row r="59" spans="1:22" ht="19.899999999999999" customHeight="1" x14ac:dyDescent="1.1000000000000001">
      <c r="A59" s="14"/>
      <c r="B59" s="130"/>
      <c r="C59" s="265" t="s">
        <v>53</v>
      </c>
      <c r="D59" s="265"/>
      <c r="E59" s="265"/>
      <c r="F59" s="265"/>
      <c r="G59" s="260">
        <v>50</v>
      </c>
      <c r="H59" s="261"/>
      <c r="I59" s="130"/>
      <c r="J59" s="13"/>
      <c r="K59" s="19"/>
      <c r="L59" s="19"/>
      <c r="M59" s="19"/>
      <c r="N59" s="19"/>
      <c r="O59" s="19"/>
      <c r="P59" s="19"/>
      <c r="Q59" s="19"/>
      <c r="R59" s="19"/>
      <c r="S59" s="14"/>
      <c r="T59" s="14"/>
    </row>
    <row r="60" spans="1:22" ht="19.899999999999999" customHeight="1" x14ac:dyDescent="1.1000000000000001">
      <c r="A60" s="14"/>
      <c r="B60" s="130"/>
      <c r="C60" s="265" t="s">
        <v>56</v>
      </c>
      <c r="D60" s="265"/>
      <c r="E60" s="265"/>
      <c r="F60" s="265"/>
      <c r="G60" s="260">
        <v>25</v>
      </c>
      <c r="H60" s="261"/>
      <c r="I60" s="130"/>
      <c r="J60" s="13"/>
      <c r="K60" s="19"/>
      <c r="L60" s="291" t="s">
        <v>19</v>
      </c>
      <c r="M60" s="292"/>
      <c r="N60" s="292"/>
      <c r="O60" s="21"/>
      <c r="P60" s="293">
        <f>SUM(P57 + P58)</f>
        <v>1229.6399999999994</v>
      </c>
      <c r="Q60" s="292"/>
      <c r="R60" s="19"/>
      <c r="S60" s="14"/>
      <c r="T60" s="14"/>
    </row>
    <row r="61" spans="1:22" ht="19.899999999999999" customHeight="1" x14ac:dyDescent="1.1000000000000001">
      <c r="A61" s="14"/>
      <c r="B61" s="130"/>
      <c r="C61" s="265" t="s">
        <v>54</v>
      </c>
      <c r="D61" s="265"/>
      <c r="E61" s="265"/>
      <c r="F61" s="265"/>
      <c r="G61" s="260">
        <v>50</v>
      </c>
      <c r="H61" s="261"/>
      <c r="I61" s="130"/>
      <c r="J61" s="13"/>
      <c r="K61" s="108"/>
      <c r="L61" s="108"/>
      <c r="M61" s="108"/>
      <c r="N61" s="108"/>
      <c r="O61" s="108"/>
      <c r="P61" s="108"/>
      <c r="Q61" s="108"/>
      <c r="R61" s="108"/>
      <c r="S61" s="14"/>
      <c r="T61" s="14"/>
    </row>
    <row r="62" spans="1:22" ht="19.899999999999999" customHeight="1" x14ac:dyDescent="1.1000000000000001">
      <c r="A62" s="14"/>
      <c r="B62" s="130"/>
      <c r="C62" s="265" t="s">
        <v>52</v>
      </c>
      <c r="D62" s="265"/>
      <c r="E62" s="265"/>
      <c r="F62" s="265"/>
      <c r="G62" s="260">
        <v>100</v>
      </c>
      <c r="H62" s="261"/>
      <c r="I62" s="130"/>
      <c r="J62" s="13"/>
      <c r="K62" s="108"/>
      <c r="L62" s="108"/>
      <c r="M62" s="108"/>
      <c r="N62" s="108"/>
      <c r="O62" s="108"/>
      <c r="P62" s="108"/>
      <c r="Q62" s="108"/>
      <c r="R62" s="108"/>
      <c r="S62" s="14"/>
      <c r="T62" s="14"/>
    </row>
    <row r="63" spans="1:22" ht="19.899999999999999" customHeight="1" x14ac:dyDescent="1.1000000000000001">
      <c r="A63" s="14"/>
      <c r="B63" s="130"/>
      <c r="C63" s="265" t="s">
        <v>63</v>
      </c>
      <c r="D63" s="265"/>
      <c r="E63" s="265"/>
      <c r="F63" s="265"/>
      <c r="G63" s="272">
        <v>50</v>
      </c>
      <c r="H63" s="272"/>
      <c r="I63" s="130"/>
      <c r="J63" s="13"/>
      <c r="K63" s="16"/>
      <c r="L63" s="16"/>
      <c r="M63" s="16"/>
      <c r="N63" s="16"/>
      <c r="O63" s="16"/>
      <c r="P63" s="16"/>
      <c r="Q63" s="16"/>
      <c r="R63" s="16"/>
      <c r="S63" s="14"/>
      <c r="T63" s="14"/>
    </row>
    <row r="64" spans="1:22" ht="19.899999999999999" customHeight="1" x14ac:dyDescent="1.1000000000000001">
      <c r="A64" s="14"/>
      <c r="B64" s="130"/>
      <c r="C64" s="265" t="s">
        <v>71</v>
      </c>
      <c r="D64" s="265"/>
      <c r="E64" s="265"/>
      <c r="F64" s="265"/>
      <c r="G64" s="273">
        <v>0</v>
      </c>
      <c r="H64" s="273"/>
      <c r="I64" s="130"/>
      <c r="J64" s="13"/>
      <c r="K64" s="16"/>
      <c r="L64" s="16"/>
      <c r="M64" s="16"/>
      <c r="N64" s="16"/>
      <c r="O64" s="16"/>
      <c r="P64" s="16"/>
      <c r="Q64" s="16"/>
      <c r="R64" s="16"/>
      <c r="S64" s="109"/>
      <c r="T64" s="14"/>
    </row>
    <row r="65" spans="1:22" ht="19.899999999999999" customHeight="1" x14ac:dyDescent="1.1000000000000001">
      <c r="A65" s="14"/>
      <c r="B65" s="130"/>
      <c r="C65" s="265" t="s">
        <v>75</v>
      </c>
      <c r="D65" s="265"/>
      <c r="E65" s="265"/>
      <c r="F65" s="265"/>
      <c r="G65" s="274">
        <v>0</v>
      </c>
      <c r="H65" s="275"/>
      <c r="I65" s="130"/>
      <c r="J65" s="13"/>
      <c r="K65" s="16"/>
      <c r="L65" s="16"/>
      <c r="M65" s="16"/>
      <c r="N65" s="16"/>
      <c r="O65" s="16"/>
      <c r="P65" s="16"/>
      <c r="Q65" s="16"/>
      <c r="R65" s="16"/>
      <c r="S65" s="109"/>
    </row>
    <row r="66" spans="1:22" ht="19.899999999999999" customHeight="1" x14ac:dyDescent="1.1000000000000001">
      <c r="A66" s="14"/>
      <c r="B66" s="130"/>
      <c r="C66" s="265" t="s">
        <v>124</v>
      </c>
      <c r="D66" s="265"/>
      <c r="E66" s="265"/>
      <c r="F66" s="265"/>
      <c r="G66" s="269">
        <v>0</v>
      </c>
      <c r="H66" s="261"/>
      <c r="I66" s="130"/>
      <c r="J66" s="13"/>
      <c r="K66" s="73"/>
      <c r="L66" s="73"/>
      <c r="M66" s="73"/>
      <c r="N66" s="73"/>
      <c r="O66" s="73"/>
      <c r="P66" s="73"/>
      <c r="Q66" s="73"/>
      <c r="R66" s="73"/>
      <c r="S66" s="14"/>
    </row>
    <row r="67" spans="1:22" ht="19.899999999999999" customHeight="1" x14ac:dyDescent="1.1000000000000001">
      <c r="A67" s="14"/>
      <c r="B67" s="130"/>
      <c r="C67" s="265" t="s">
        <v>125</v>
      </c>
      <c r="D67" s="265"/>
      <c r="E67" s="265"/>
      <c r="F67" s="265"/>
      <c r="G67" s="269">
        <v>0</v>
      </c>
      <c r="H67" s="261"/>
      <c r="I67" s="130"/>
      <c r="J67" s="13"/>
      <c r="S67" s="14"/>
    </row>
    <row r="68" spans="1:22" ht="19.899999999999999" customHeight="1" x14ac:dyDescent="1.1000000000000001">
      <c r="A68" s="14"/>
      <c r="B68" s="130"/>
      <c r="C68" s="265" t="s">
        <v>82</v>
      </c>
      <c r="D68" s="265"/>
      <c r="E68" s="265"/>
      <c r="F68" s="265"/>
      <c r="G68" s="269">
        <v>0</v>
      </c>
      <c r="H68" s="261"/>
      <c r="I68" s="130"/>
      <c r="J68" s="13"/>
      <c r="S68" s="14"/>
    </row>
    <row r="69" spans="1:22" ht="19.899999999999999" customHeight="1" x14ac:dyDescent="1.1000000000000001">
      <c r="A69" s="14"/>
      <c r="B69" s="130"/>
      <c r="C69" s="265" t="s">
        <v>82</v>
      </c>
      <c r="D69" s="265"/>
      <c r="E69" s="265"/>
      <c r="F69" s="265"/>
      <c r="G69" s="269">
        <v>0</v>
      </c>
      <c r="H69" s="261"/>
      <c r="I69" s="130"/>
      <c r="J69" s="13"/>
      <c r="S69" s="14"/>
      <c r="V69" s="105" t="s">
        <v>96</v>
      </c>
    </row>
    <row r="70" spans="1:22" ht="19.899999999999999" customHeight="1" x14ac:dyDescent="1.1000000000000001">
      <c r="A70" s="14"/>
      <c r="B70" s="130"/>
      <c r="C70" s="265" t="s">
        <v>82</v>
      </c>
      <c r="D70" s="265"/>
      <c r="E70" s="265"/>
      <c r="F70" s="265"/>
      <c r="G70" s="269">
        <v>0</v>
      </c>
      <c r="H70" s="261"/>
      <c r="I70" s="130"/>
      <c r="J70" s="13"/>
      <c r="S70" s="14"/>
      <c r="T70" s="14"/>
      <c r="V70" s="105" t="s">
        <v>9</v>
      </c>
    </row>
    <row r="71" spans="1:22" ht="19.899999999999999" customHeight="1" x14ac:dyDescent="1.1000000000000001">
      <c r="A71" s="14"/>
      <c r="B71" s="130"/>
      <c r="C71" s="265" t="s">
        <v>82</v>
      </c>
      <c r="D71" s="265"/>
      <c r="E71" s="265"/>
      <c r="F71" s="265"/>
      <c r="G71" s="269">
        <v>0</v>
      </c>
      <c r="H71" s="261"/>
      <c r="I71" s="130"/>
      <c r="J71" s="13"/>
      <c r="S71" s="14"/>
      <c r="T71" s="14"/>
      <c r="U71" s="105" t="s">
        <v>97</v>
      </c>
      <c r="V71" s="106">
        <f>(G29+P29+G52)/P57</f>
        <v>0.56367297873944855</v>
      </c>
    </row>
    <row r="72" spans="1:22" ht="19.899999999999999" x14ac:dyDescent="1.1000000000000001">
      <c r="A72" s="14"/>
      <c r="B72" s="130"/>
      <c r="C72" s="270"/>
      <c r="D72" s="271"/>
      <c r="E72" s="130"/>
      <c r="F72" s="134"/>
      <c r="G72" s="134"/>
      <c r="H72" s="134"/>
      <c r="I72" s="130"/>
      <c r="J72" s="13"/>
      <c r="S72" s="14"/>
      <c r="T72" s="14"/>
      <c r="U72" s="105" t="s">
        <v>98</v>
      </c>
      <c r="V72" s="106">
        <f>P52/P57</f>
        <v>0.26614502242271815</v>
      </c>
    </row>
    <row r="73" spans="1:22" ht="22.9" x14ac:dyDescent="1.25">
      <c r="A73" s="14"/>
      <c r="B73" s="130"/>
      <c r="C73" s="131"/>
      <c r="D73" s="132" t="s">
        <v>9</v>
      </c>
      <c r="E73" s="130"/>
      <c r="F73" s="130"/>
      <c r="G73" s="267">
        <f>SUM(G57:H71)</f>
        <v>305</v>
      </c>
      <c r="H73" s="268"/>
      <c r="I73" s="130"/>
      <c r="J73" s="13"/>
      <c r="S73" s="14"/>
      <c r="T73" s="14"/>
      <c r="U73" s="105" t="s">
        <v>123</v>
      </c>
      <c r="V73" s="106">
        <f>G73/P57</f>
        <v>3.3822596599553764E-2</v>
      </c>
    </row>
    <row r="74" spans="1:22" ht="19.899999999999999" x14ac:dyDescent="1.1000000000000001">
      <c r="A74" s="14"/>
      <c r="B74" s="130"/>
      <c r="C74" s="130"/>
      <c r="D74" s="130"/>
      <c r="E74" s="130"/>
      <c r="F74" s="130"/>
      <c r="G74" s="130"/>
      <c r="H74" s="130"/>
      <c r="I74" s="130"/>
      <c r="J74" s="13"/>
      <c r="S74" s="14"/>
      <c r="T74" s="14"/>
      <c r="U74" s="105" t="s">
        <v>122</v>
      </c>
      <c r="V74" s="106">
        <f>P60/P57</f>
        <v>0.13635940223827958</v>
      </c>
    </row>
    <row r="75" spans="1:22" ht="19.899999999999999" x14ac:dyDescent="1.1000000000000001">
      <c r="A75" s="14"/>
      <c r="B75" s="73"/>
      <c r="C75" s="73"/>
      <c r="D75" s="73"/>
      <c r="E75" s="73"/>
      <c r="F75" s="73"/>
      <c r="G75" s="73"/>
      <c r="H75" s="73"/>
      <c r="I75" s="73"/>
      <c r="J75" s="13"/>
      <c r="S75" s="14"/>
      <c r="T75" s="14"/>
      <c r="U75" s="105"/>
      <c r="V75" s="107">
        <f>SUM(V71:V74)</f>
        <v>1</v>
      </c>
    </row>
    <row r="76" spans="1:22" ht="30.4" customHeight="1" x14ac:dyDescent="0.35">
      <c r="A76" s="14"/>
      <c r="S76" s="14"/>
      <c r="T76" s="14"/>
    </row>
    <row r="77" spans="1:22" ht="31.5" customHeight="1" x14ac:dyDescent="0.35">
      <c r="A77" s="16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6"/>
      <c r="T77" s="16"/>
    </row>
    <row r="78" spans="1:22" ht="31.5" customHeight="1" x14ac:dyDescent="1.25">
      <c r="A78" s="16"/>
      <c r="B78" s="22"/>
      <c r="C78" s="115" t="s">
        <v>20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22"/>
      <c r="S78" s="16"/>
      <c r="T78" s="16"/>
    </row>
    <row r="79" spans="1:22" ht="12.75" x14ac:dyDescent="0.35">
      <c r="A79" s="16"/>
      <c r="B79" s="22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22"/>
      <c r="S79" s="16"/>
      <c r="T79" s="16"/>
    </row>
    <row r="80" spans="1:22" ht="12.75" x14ac:dyDescent="0.35">
      <c r="A80" s="16"/>
      <c r="B80" s="22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22"/>
      <c r="S80" s="16"/>
      <c r="T80" s="16"/>
    </row>
    <row r="81" spans="1:20" ht="12.75" x14ac:dyDescent="0.35">
      <c r="A81" s="16"/>
      <c r="B81" s="22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22"/>
      <c r="S81" s="16"/>
      <c r="T81" s="16"/>
    </row>
    <row r="82" spans="1:20" ht="12.75" x14ac:dyDescent="0.35">
      <c r="A82" s="16"/>
      <c r="B82" s="22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22"/>
      <c r="S82" s="16"/>
      <c r="T82" s="16"/>
    </row>
    <row r="83" spans="1:20" ht="12.75" x14ac:dyDescent="0.35">
      <c r="A83" s="16"/>
      <c r="B83" s="22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22"/>
      <c r="S83" s="16"/>
      <c r="T83" s="16"/>
    </row>
    <row r="84" spans="1:20" ht="12.75" x14ac:dyDescent="0.35">
      <c r="A84" s="16"/>
      <c r="B84" s="22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22"/>
      <c r="S84" s="16"/>
      <c r="T84" s="16"/>
    </row>
    <row r="85" spans="1:20" ht="12.75" x14ac:dyDescent="0.35">
      <c r="A85" s="12"/>
      <c r="B85" s="22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22"/>
      <c r="S85" s="14"/>
      <c r="T85" s="14"/>
    </row>
    <row r="86" spans="1:20" ht="12.75" x14ac:dyDescent="0.35">
      <c r="A86" s="15"/>
      <c r="B86" s="22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22"/>
      <c r="S86" s="14"/>
      <c r="T86" s="14"/>
    </row>
    <row r="87" spans="1:20" ht="12.75" x14ac:dyDescent="0.35">
      <c r="A87" s="15"/>
      <c r="B87" s="22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22"/>
      <c r="S87" s="14"/>
      <c r="T87" s="14"/>
    </row>
    <row r="88" spans="1:20" ht="12.75" x14ac:dyDescent="0.35">
      <c r="A88" s="15"/>
      <c r="B88" s="22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22"/>
      <c r="S88" s="14"/>
      <c r="T88" s="14"/>
    </row>
    <row r="89" spans="1:20" ht="12.75" x14ac:dyDescent="0.35">
      <c r="A89" s="15"/>
      <c r="B89" s="22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22"/>
      <c r="S89" s="14"/>
      <c r="T89" s="14"/>
    </row>
    <row r="90" spans="1:20" ht="12.75" x14ac:dyDescent="0.35">
      <c r="A90" s="15"/>
      <c r="B90" s="22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22"/>
      <c r="S90" s="14"/>
      <c r="T90" s="14"/>
    </row>
    <row r="91" spans="1:20" ht="12.75" x14ac:dyDescent="0.35">
      <c r="A91" s="15"/>
      <c r="B91" s="22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22"/>
      <c r="S91" s="14"/>
      <c r="T91" s="14"/>
    </row>
    <row r="92" spans="1:20" ht="12.75" x14ac:dyDescent="0.35">
      <c r="A92" s="15"/>
      <c r="B92" s="22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22"/>
      <c r="S92" s="14"/>
      <c r="T92" s="14"/>
    </row>
    <row r="93" spans="1:20" ht="12.75" x14ac:dyDescent="0.35">
      <c r="A93" s="15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14"/>
      <c r="T93" s="14"/>
    </row>
    <row r="94" spans="1:20" ht="12.75" x14ac:dyDescent="0.35">
      <c r="A94" s="15"/>
      <c r="S94" s="14"/>
      <c r="T94" s="14"/>
    </row>
    <row r="95" spans="1:20" ht="12.75" x14ac:dyDescent="0.35">
      <c r="A95" s="15"/>
      <c r="S95" s="14"/>
      <c r="T95" s="14"/>
    </row>
    <row r="96" spans="1:20" ht="12.75" x14ac:dyDescent="0.35">
      <c r="A96" s="15"/>
      <c r="S96" s="14"/>
      <c r="T96" s="14"/>
    </row>
    <row r="97" spans="1:20" ht="12.75" x14ac:dyDescent="0.35">
      <c r="A97" s="15"/>
      <c r="S97" s="14"/>
      <c r="T97" s="14"/>
    </row>
    <row r="98" spans="1:20" ht="12.75" x14ac:dyDescent="0.35">
      <c r="A98" s="15"/>
      <c r="S98" s="14"/>
      <c r="T98" s="14"/>
    </row>
    <row r="99" spans="1:20" ht="12.75" x14ac:dyDescent="0.35">
      <c r="A99" s="15"/>
      <c r="S99" s="14"/>
      <c r="T99" s="14"/>
    </row>
    <row r="100" spans="1:20" ht="12.75" x14ac:dyDescent="0.35">
      <c r="A100" s="15"/>
      <c r="S100" s="14"/>
      <c r="T100" s="14"/>
    </row>
    <row r="101" spans="1:20" ht="12.75" x14ac:dyDescent="0.35">
      <c r="A101" s="15"/>
      <c r="S101" s="14"/>
      <c r="T101" s="14"/>
    </row>
    <row r="102" spans="1:20" ht="12.75" x14ac:dyDescent="0.35">
      <c r="S102" s="16"/>
      <c r="T102" s="16"/>
    </row>
  </sheetData>
  <sheetProtection sheet="1" objects="1" scenarios="1" selectLockedCells="1"/>
  <mergeCells count="169">
    <mergeCell ref="A1:R2"/>
    <mergeCell ref="A4:R4"/>
    <mergeCell ref="L60:N60"/>
    <mergeCell ref="P60:Q60"/>
    <mergeCell ref="P52:Q52"/>
    <mergeCell ref="L57:N57"/>
    <mergeCell ref="P57:Q57"/>
    <mergeCell ref="G52:H52"/>
    <mergeCell ref="P46:Q46"/>
    <mergeCell ref="G43:H43"/>
    <mergeCell ref="P42:Q42"/>
    <mergeCell ref="P43:Q43"/>
    <mergeCell ref="C43:F43"/>
    <mergeCell ref="L42:O42"/>
    <mergeCell ref="L43:O43"/>
    <mergeCell ref="L44:O44"/>
    <mergeCell ref="L45:O45"/>
    <mergeCell ref="L46:O46"/>
    <mergeCell ref="C42:F42"/>
    <mergeCell ref="G42:H42"/>
    <mergeCell ref="C44:F44"/>
    <mergeCell ref="G44:H44"/>
    <mergeCell ref="C45:F45"/>
    <mergeCell ref="G45:H45"/>
    <mergeCell ref="C46:F46"/>
    <mergeCell ref="G46:H46"/>
    <mergeCell ref="C47:F47"/>
    <mergeCell ref="G40:H40"/>
    <mergeCell ref="P40:Q40"/>
    <mergeCell ref="G41:H41"/>
    <mergeCell ref="P41:Q41"/>
    <mergeCell ref="G38:H38"/>
    <mergeCell ref="P38:Q38"/>
    <mergeCell ref="G39:H39"/>
    <mergeCell ref="P39:Q39"/>
    <mergeCell ref="C38:F38"/>
    <mergeCell ref="C39:F39"/>
    <mergeCell ref="C40:F40"/>
    <mergeCell ref="C41:F41"/>
    <mergeCell ref="G36:H36"/>
    <mergeCell ref="P36:Q36"/>
    <mergeCell ref="G37:H37"/>
    <mergeCell ref="P37:Q37"/>
    <mergeCell ref="P34:Q34"/>
    <mergeCell ref="G35:H35"/>
    <mergeCell ref="P35:Q35"/>
    <mergeCell ref="C35:F35"/>
    <mergeCell ref="C36:F36"/>
    <mergeCell ref="C37:F37"/>
    <mergeCell ref="P26:Q26"/>
    <mergeCell ref="P27:Q27"/>
    <mergeCell ref="C28:D28"/>
    <mergeCell ref="G29:H29"/>
    <mergeCell ref="P29:Q29"/>
    <mergeCell ref="G23:H23"/>
    <mergeCell ref="P23:Q23"/>
    <mergeCell ref="L26:O26"/>
    <mergeCell ref="L27:O27"/>
    <mergeCell ref="G26:H26"/>
    <mergeCell ref="C26:F26"/>
    <mergeCell ref="C27:F27"/>
    <mergeCell ref="G27:H27"/>
    <mergeCell ref="L21:O21"/>
    <mergeCell ref="P22:Q22"/>
    <mergeCell ref="P24:Q24"/>
    <mergeCell ref="P25:Q25"/>
    <mergeCell ref="G21:H21"/>
    <mergeCell ref="P21:Q21"/>
    <mergeCell ref="G22:H22"/>
    <mergeCell ref="C21:F21"/>
    <mergeCell ref="C22:F22"/>
    <mergeCell ref="C23:F23"/>
    <mergeCell ref="G24:H24"/>
    <mergeCell ref="G25:H25"/>
    <mergeCell ref="C24:F24"/>
    <mergeCell ref="C25:F25"/>
    <mergeCell ref="L24:O24"/>
    <mergeCell ref="L25:O25"/>
    <mergeCell ref="G19:H19"/>
    <mergeCell ref="P19:Q19"/>
    <mergeCell ref="G20:H20"/>
    <mergeCell ref="P20:Q20"/>
    <mergeCell ref="G17:H17"/>
    <mergeCell ref="P17:Q17"/>
    <mergeCell ref="G18:H18"/>
    <mergeCell ref="P18:Q18"/>
    <mergeCell ref="C17:F17"/>
    <mergeCell ref="C18:F18"/>
    <mergeCell ref="C19:F19"/>
    <mergeCell ref="C20:F20"/>
    <mergeCell ref="L18:O18"/>
    <mergeCell ref="L19:O19"/>
    <mergeCell ref="L20:O20"/>
    <mergeCell ref="L16:O16"/>
    <mergeCell ref="L17:O17"/>
    <mergeCell ref="G16:H16"/>
    <mergeCell ref="P16:Q16"/>
    <mergeCell ref="G13:H13"/>
    <mergeCell ref="P13:Q13"/>
    <mergeCell ref="G14:H14"/>
    <mergeCell ref="P14:Q14"/>
    <mergeCell ref="C8:D8"/>
    <mergeCell ref="G8:H8"/>
    <mergeCell ref="K8:L8"/>
    <mergeCell ref="O8:P8"/>
    <mergeCell ref="C16:F16"/>
    <mergeCell ref="G12:H12"/>
    <mergeCell ref="N12:Q12"/>
    <mergeCell ref="C7:D7"/>
    <mergeCell ref="G7:H7"/>
    <mergeCell ref="K7:L7"/>
    <mergeCell ref="O7:P7"/>
    <mergeCell ref="G15:H15"/>
    <mergeCell ref="P15:Q15"/>
    <mergeCell ref="C13:F13"/>
    <mergeCell ref="C15:F15"/>
    <mergeCell ref="C14:F14"/>
    <mergeCell ref="L13:O13"/>
    <mergeCell ref="L14:O14"/>
    <mergeCell ref="L15:O15"/>
    <mergeCell ref="C63:F63"/>
    <mergeCell ref="G63:H63"/>
    <mergeCell ref="C64:F64"/>
    <mergeCell ref="G64:H64"/>
    <mergeCell ref="G67:H67"/>
    <mergeCell ref="C57:F57"/>
    <mergeCell ref="C58:F58"/>
    <mergeCell ref="C59:F59"/>
    <mergeCell ref="C60:F60"/>
    <mergeCell ref="C65:F65"/>
    <mergeCell ref="G65:H65"/>
    <mergeCell ref="C66:F66"/>
    <mergeCell ref="G66:H66"/>
    <mergeCell ref="C67:F67"/>
    <mergeCell ref="G57:H57"/>
    <mergeCell ref="G58:H58"/>
    <mergeCell ref="G59:H59"/>
    <mergeCell ref="G60:H60"/>
    <mergeCell ref="G61:H61"/>
    <mergeCell ref="C62:F62"/>
    <mergeCell ref="G62:H62"/>
    <mergeCell ref="G73:H73"/>
    <mergeCell ref="C68:F68"/>
    <mergeCell ref="G68:H68"/>
    <mergeCell ref="C69:F69"/>
    <mergeCell ref="G69:H69"/>
    <mergeCell ref="C70:F70"/>
    <mergeCell ref="G70:H70"/>
    <mergeCell ref="C71:F71"/>
    <mergeCell ref="G71:H71"/>
    <mergeCell ref="C72:D72"/>
    <mergeCell ref="G47:H47"/>
    <mergeCell ref="C48:F48"/>
    <mergeCell ref="G48:H48"/>
    <mergeCell ref="L48:O48"/>
    <mergeCell ref="P44:Q44"/>
    <mergeCell ref="P45:Q45"/>
    <mergeCell ref="L55:L56"/>
    <mergeCell ref="C61:F61"/>
    <mergeCell ref="F56:H56"/>
    <mergeCell ref="C49:F49"/>
    <mergeCell ref="G49:H49"/>
    <mergeCell ref="P48:Q48"/>
    <mergeCell ref="L58:N58"/>
    <mergeCell ref="P58:Q58"/>
    <mergeCell ref="P47:Q47"/>
    <mergeCell ref="P49:Q49"/>
    <mergeCell ref="L47:O47"/>
    <mergeCell ref="L49:O49"/>
  </mergeCells>
  <conditionalFormatting sqref="P60">
    <cfRule type="cellIs" dxfId="12" priority="10" operator="lessThan">
      <formula>0</formula>
    </cfRule>
    <cfRule type="cellIs" dxfId="11" priority="11" operator="greaterThanOrEqual">
      <formula>1</formula>
    </cfRule>
  </conditionalFormatting>
  <conditionalFormatting sqref="P60:Q60">
    <cfRule type="cellIs" dxfId="10" priority="12" operator="equal">
      <formula>0</formula>
    </cfRule>
  </conditionalFormatting>
  <pageMargins left="0.7" right="0.7" top="0.75" bottom="0.75" header="0.3" footer="0.3"/>
  <pageSetup orientation="portrait" r:id="rId1"/>
  <headerFooter>
    <oddFooter>&amp;L_x000D_&amp;1#&amp;"Calibri"&amp;10&amp;K000000 Confidential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14"/>
  <sheetViews>
    <sheetView showGridLines="0" defaultGridColor="0" colorId="8" zoomScaleNormal="100" workbookViewId="0">
      <pane ySplit="5" topLeftCell="A6" activePane="bottomLeft" state="frozen"/>
      <selection pane="bottomLeft" activeCell="G10" sqref="G10"/>
    </sheetView>
  </sheetViews>
  <sheetFormatPr defaultColWidth="12.6640625" defaultRowHeight="15.75" customHeight="1" x14ac:dyDescent="0.35"/>
  <cols>
    <col min="1" max="1" width="4.1328125" customWidth="1"/>
    <col min="2" max="2" width="2.6640625" customWidth="1"/>
    <col min="4" max="4" width="13.796875" customWidth="1"/>
    <col min="5" max="5" width="4.33203125" customWidth="1"/>
    <col min="6" max="6" width="3.86328125" customWidth="1"/>
    <col min="14" max="14" width="2.46484375" customWidth="1"/>
    <col min="15" max="15" width="2.19921875" customWidth="1"/>
    <col min="16" max="16" width="2.46484375" customWidth="1"/>
    <col min="17" max="17" width="16.86328125" customWidth="1"/>
    <col min="18" max="19" width="3.332031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14.2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2.75" x14ac:dyDescent="0.35"/>
    <row r="4" spans="1:21" ht="34.15" x14ac:dyDescent="1.85">
      <c r="A4" s="244" t="s">
        <v>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59"/>
    </row>
    <row r="5" spans="1:21" ht="16.899999999999999" customHeight="1" x14ac:dyDescent="0.35"/>
    <row r="6" spans="1:21" ht="42" customHeight="1" x14ac:dyDescent="1.85">
      <c r="A6" s="73"/>
      <c r="B6" s="170"/>
      <c r="C6" s="298" t="s">
        <v>21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170"/>
      <c r="O6" s="170"/>
      <c r="P6" s="171"/>
      <c r="Q6" s="171"/>
      <c r="R6" s="171"/>
      <c r="S6" s="71"/>
      <c r="T6" s="72"/>
    </row>
    <row r="7" spans="1:21" ht="34.15" x14ac:dyDescent="1.85">
      <c r="A7" s="11"/>
      <c r="B7" s="23"/>
      <c r="C7" s="29"/>
      <c r="D7" s="29"/>
      <c r="E7" s="23"/>
      <c r="F7" s="23"/>
      <c r="G7" s="30"/>
      <c r="H7" s="30"/>
      <c r="I7" s="23"/>
      <c r="J7" s="23"/>
      <c r="K7" s="23"/>
      <c r="L7" s="23"/>
      <c r="M7" s="23"/>
      <c r="N7" s="31"/>
      <c r="O7" s="32"/>
      <c r="P7" s="34"/>
      <c r="Q7" s="33"/>
      <c r="R7" s="34"/>
      <c r="S7" s="11"/>
      <c r="T7" s="72"/>
    </row>
    <row r="8" spans="1:21" ht="19.899999999999999" x14ac:dyDescent="1.1000000000000001">
      <c r="A8" s="26"/>
      <c r="B8" s="168"/>
      <c r="C8" s="302"/>
      <c r="D8" s="277"/>
      <c r="E8" s="144"/>
      <c r="F8" s="144"/>
      <c r="G8" s="169"/>
      <c r="H8" s="169"/>
      <c r="I8" s="169"/>
      <c r="J8" s="169"/>
      <c r="K8" s="169"/>
      <c r="L8" s="169"/>
      <c r="M8" s="169"/>
      <c r="N8" s="163"/>
      <c r="O8" s="35"/>
      <c r="P8" s="164"/>
      <c r="Q8" s="300" t="s">
        <v>22</v>
      </c>
      <c r="R8" s="164"/>
      <c r="S8" s="27"/>
    </row>
    <row r="9" spans="1:21" ht="21" x14ac:dyDescent="1.1499999999999999">
      <c r="A9" s="26"/>
      <c r="B9" s="168"/>
      <c r="C9" s="278" t="str">
        <f>'Budget Planner'!C12</f>
        <v>Fixed Expenses (needs)</v>
      </c>
      <c r="D9" s="277"/>
      <c r="E9" s="277"/>
      <c r="F9" s="277"/>
      <c r="G9" s="163" t="s">
        <v>23</v>
      </c>
      <c r="H9" s="163" t="s">
        <v>24</v>
      </c>
      <c r="I9" s="163" t="s">
        <v>25</v>
      </c>
      <c r="J9" s="163" t="s">
        <v>26</v>
      </c>
      <c r="K9" s="163" t="s">
        <v>27</v>
      </c>
      <c r="L9" s="163" t="s">
        <v>28</v>
      </c>
      <c r="M9" s="163" t="s">
        <v>29</v>
      </c>
      <c r="N9" s="144"/>
      <c r="O9" s="36"/>
      <c r="P9" s="164"/>
      <c r="Q9" s="301"/>
      <c r="R9" s="164"/>
      <c r="S9" s="27"/>
    </row>
    <row r="10" spans="1:21" ht="19.899999999999999" x14ac:dyDescent="1.1000000000000001">
      <c r="A10" s="26"/>
      <c r="B10" s="168"/>
      <c r="C10" s="295" t="str">
        <f>IF('Budget Planner'!C13="","",'Budget Planner'!C13)</f>
        <v>Mortgage/Rent</v>
      </c>
      <c r="D10" s="277"/>
      <c r="E10" s="144"/>
      <c r="F10" s="144"/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44"/>
      <c r="O10" s="36"/>
      <c r="P10" s="165"/>
      <c r="Q10" s="160">
        <f t="shared" ref="Q10:Q24" si="0">SUM(G10:M10)</f>
        <v>0</v>
      </c>
      <c r="R10" s="165"/>
      <c r="S10" s="27"/>
    </row>
    <row r="11" spans="1:21" ht="19.899999999999999" x14ac:dyDescent="1.1000000000000001">
      <c r="A11" s="26"/>
      <c r="B11" s="168"/>
      <c r="C11" s="295" t="str">
        <f>IF('Budget Planner'!C14="","",'Budget Planner'!C14)</f>
        <v>Maintenance/Condo Fees</v>
      </c>
      <c r="D11" s="277"/>
      <c r="E11" s="144"/>
      <c r="F11" s="144"/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44"/>
      <c r="O11" s="36"/>
      <c r="P11" s="165"/>
      <c r="Q11" s="160">
        <f t="shared" si="0"/>
        <v>0</v>
      </c>
      <c r="R11" s="165"/>
      <c r="S11" s="27"/>
    </row>
    <row r="12" spans="1:21" ht="19.899999999999999" x14ac:dyDescent="1.1000000000000001">
      <c r="A12" s="26"/>
      <c r="B12" s="168"/>
      <c r="C12" s="295" t="str">
        <f>IF('Budget Planner'!C15="","",'Budget Planner'!C15)</f>
        <v>Property Tax</v>
      </c>
      <c r="D12" s="277"/>
      <c r="E12" s="144"/>
      <c r="F12" s="144"/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44"/>
      <c r="O12" s="36"/>
      <c r="P12" s="165"/>
      <c r="Q12" s="160">
        <f t="shared" si="0"/>
        <v>0</v>
      </c>
      <c r="R12" s="165"/>
      <c r="S12" s="27"/>
    </row>
    <row r="13" spans="1:21" ht="19.899999999999999" x14ac:dyDescent="1.1000000000000001">
      <c r="A13" s="26"/>
      <c r="B13" s="168"/>
      <c r="C13" s="295" t="str">
        <f>IF('Budget Planner'!C16="","",'Budget Planner'!C16)</f>
        <v>Home Insurance</v>
      </c>
      <c r="D13" s="277"/>
      <c r="E13" s="144"/>
      <c r="F13" s="144"/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44"/>
      <c r="O13" s="36"/>
      <c r="P13" s="165"/>
      <c r="Q13" s="160">
        <f t="shared" si="0"/>
        <v>0</v>
      </c>
      <c r="R13" s="165"/>
      <c r="S13" s="27"/>
    </row>
    <row r="14" spans="1:21" ht="19.899999999999999" x14ac:dyDescent="1.1000000000000001">
      <c r="A14" s="26"/>
      <c r="B14" s="168"/>
      <c r="C14" s="295" t="str">
        <f>IF('Budget Planner'!C17="","",'Budget Planner'!C17)</f>
        <v>Repairs &amp; Service Fees</v>
      </c>
      <c r="D14" s="277"/>
      <c r="E14" s="144"/>
      <c r="F14" s="144"/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44"/>
      <c r="O14" s="36"/>
      <c r="P14" s="165"/>
      <c r="Q14" s="160">
        <f t="shared" si="0"/>
        <v>0</v>
      </c>
      <c r="R14" s="165"/>
      <c r="S14" s="27"/>
    </row>
    <row r="15" spans="1:21" ht="19.899999999999999" x14ac:dyDescent="1.1000000000000001">
      <c r="A15" s="26"/>
      <c r="B15" s="168"/>
      <c r="C15" s="295" t="str">
        <f>IF('Budget Planner'!C18="","",'Budget Planner'!C18)</f>
        <v>Home Phone/Cable/Internet</v>
      </c>
      <c r="D15" s="277"/>
      <c r="E15" s="144"/>
      <c r="F15" s="144"/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44"/>
      <c r="O15" s="36"/>
      <c r="P15" s="165"/>
      <c r="Q15" s="160">
        <f t="shared" si="0"/>
        <v>0</v>
      </c>
      <c r="R15" s="165"/>
      <c r="S15" s="27"/>
    </row>
    <row r="16" spans="1:21" ht="19.899999999999999" x14ac:dyDescent="1.1000000000000001">
      <c r="A16" s="26"/>
      <c r="B16" s="168"/>
      <c r="C16" s="295" t="str">
        <f>IF('Budget Planner'!C19="","",'Budget Planner'!C19)</f>
        <v>Cellphone</v>
      </c>
      <c r="D16" s="277"/>
      <c r="E16" s="144"/>
      <c r="F16" s="144"/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44"/>
      <c r="O16" s="36"/>
      <c r="P16" s="165"/>
      <c r="Q16" s="160">
        <f t="shared" si="0"/>
        <v>0</v>
      </c>
      <c r="R16" s="165"/>
      <c r="S16" s="27"/>
    </row>
    <row r="17" spans="1:19" ht="19.899999999999999" x14ac:dyDescent="1.1000000000000001">
      <c r="A17" s="26"/>
      <c r="B17" s="168"/>
      <c r="C17" s="295" t="str">
        <f>IF('Budget Planner'!C20="","",'Budget Planner'!C20)</f>
        <v>Hydro</v>
      </c>
      <c r="D17" s="277"/>
      <c r="E17" s="144"/>
      <c r="F17" s="144"/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44"/>
      <c r="O17" s="36"/>
      <c r="P17" s="165"/>
      <c r="Q17" s="160">
        <f t="shared" si="0"/>
        <v>0</v>
      </c>
      <c r="R17" s="165"/>
      <c r="S17" s="27"/>
    </row>
    <row r="18" spans="1:19" ht="19.899999999999999" x14ac:dyDescent="1.1000000000000001">
      <c r="A18" s="26"/>
      <c r="B18" s="168"/>
      <c r="C18" s="295" t="str">
        <f>IF('Budget Planner'!C21="","",'Budget Planner'!C21)</f>
        <v>Water/Sewer</v>
      </c>
      <c r="D18" s="277"/>
      <c r="E18" s="144"/>
      <c r="F18" s="144"/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44"/>
      <c r="O18" s="36"/>
      <c r="P18" s="165"/>
      <c r="Q18" s="160">
        <f t="shared" si="0"/>
        <v>0</v>
      </c>
      <c r="R18" s="165"/>
      <c r="S18" s="27"/>
    </row>
    <row r="19" spans="1:19" ht="19.899999999999999" x14ac:dyDescent="1.1000000000000001">
      <c r="A19" s="26"/>
      <c r="B19" s="168"/>
      <c r="C19" s="295" t="str">
        <f>IF('Budget Planner'!C22="","",'Budget Planner'!C22)</f>
        <v>Heating/Gas</v>
      </c>
      <c r="D19" s="277"/>
      <c r="E19" s="144"/>
      <c r="F19" s="144"/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44"/>
      <c r="O19" s="36"/>
      <c r="P19" s="165"/>
      <c r="Q19" s="160">
        <f t="shared" si="0"/>
        <v>0</v>
      </c>
      <c r="R19" s="165"/>
      <c r="S19" s="27"/>
    </row>
    <row r="20" spans="1:19" ht="19.899999999999999" x14ac:dyDescent="1.1000000000000001">
      <c r="A20" s="26"/>
      <c r="B20" s="168"/>
      <c r="C20" s="295" t="str">
        <f>IF('Budget Planner'!C23="","",'Budget Planner'!C23)</f>
        <v>Life Insurance</v>
      </c>
      <c r="D20" s="277"/>
      <c r="E20" s="144"/>
      <c r="F20" s="144"/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44"/>
      <c r="O20" s="36"/>
      <c r="P20" s="165"/>
      <c r="Q20" s="160">
        <f t="shared" si="0"/>
        <v>0</v>
      </c>
      <c r="R20" s="165"/>
      <c r="S20" s="27"/>
    </row>
    <row r="21" spans="1:19" ht="19.899999999999999" x14ac:dyDescent="1.1000000000000001">
      <c r="A21" s="26"/>
      <c r="B21" s="168"/>
      <c r="C21" s="295" t="str">
        <f>IF('Budget Planner'!C24="","",'Budget Planner'!C24)</f>
        <v>Loans</v>
      </c>
      <c r="D21" s="277"/>
      <c r="E21" s="144"/>
      <c r="F21" s="144"/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44"/>
      <c r="O21" s="36"/>
      <c r="P21" s="165"/>
      <c r="Q21" s="160">
        <f t="shared" si="0"/>
        <v>0</v>
      </c>
      <c r="R21" s="165"/>
      <c r="S21" s="27"/>
    </row>
    <row r="22" spans="1:19" ht="19.899999999999999" x14ac:dyDescent="1.1000000000000001">
      <c r="A22" s="26"/>
      <c r="B22" s="168"/>
      <c r="C22" s="295" t="str">
        <f>IF('Budget Planner'!C25="","",'Budget Planner'!C25)</f>
        <v>Credit Cards</v>
      </c>
      <c r="D22" s="277"/>
      <c r="E22" s="144"/>
      <c r="F22" s="144"/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44"/>
      <c r="O22" s="36"/>
      <c r="P22" s="165"/>
      <c r="Q22" s="160">
        <f t="shared" si="0"/>
        <v>0</v>
      </c>
      <c r="R22" s="165"/>
      <c r="S22" s="27"/>
    </row>
    <row r="23" spans="1:19" ht="19.899999999999999" x14ac:dyDescent="1.1000000000000001">
      <c r="A23" s="26"/>
      <c r="B23" s="168"/>
      <c r="C23" s="295" t="str">
        <f>IF('Budget Planner'!C26="","",'Budget Planner'!C26)</f>
        <v>Other</v>
      </c>
      <c r="D23" s="277"/>
      <c r="E23" s="144"/>
      <c r="F23" s="144"/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44"/>
      <c r="O23" s="36"/>
      <c r="P23" s="165"/>
      <c r="Q23" s="160">
        <f t="shared" si="0"/>
        <v>0</v>
      </c>
      <c r="R23" s="165"/>
      <c r="S23" s="27"/>
    </row>
    <row r="24" spans="1:19" ht="19.899999999999999" x14ac:dyDescent="1.1000000000000001">
      <c r="A24" s="26"/>
      <c r="B24" s="168"/>
      <c r="C24" s="295" t="str">
        <f>IF('Budget Planner'!C27="","",'Budget Planner'!C27)</f>
        <v>Other</v>
      </c>
      <c r="D24" s="277"/>
      <c r="E24" s="144"/>
      <c r="F24" s="144"/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44"/>
      <c r="O24" s="36"/>
      <c r="P24" s="165"/>
      <c r="Q24" s="160">
        <f t="shared" si="0"/>
        <v>0</v>
      </c>
      <c r="R24" s="165"/>
      <c r="S24" s="27"/>
    </row>
    <row r="25" spans="1:19" ht="19.899999999999999" x14ac:dyDescent="1.1000000000000001">
      <c r="A25" s="37"/>
      <c r="B25" s="167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36"/>
      <c r="P25" s="165"/>
      <c r="Q25" s="166"/>
      <c r="R25" s="165"/>
      <c r="S25" s="9"/>
    </row>
    <row r="26" spans="1:19" ht="21" x14ac:dyDescent="1.1499999999999999">
      <c r="A26" s="38"/>
      <c r="B26" s="167"/>
      <c r="C26" s="297" t="s">
        <v>9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144"/>
      <c r="O26" s="39"/>
      <c r="P26" s="165"/>
      <c r="Q26" s="160">
        <f>SUM(Q10:Q24)</f>
        <v>0</v>
      </c>
      <c r="R26" s="165"/>
      <c r="S26" s="40"/>
    </row>
    <row r="27" spans="1:19" ht="19.899999999999999" x14ac:dyDescent="1.1000000000000001">
      <c r="A27" s="38"/>
      <c r="B27" s="167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39"/>
      <c r="P27" s="165"/>
      <c r="Q27" s="165"/>
      <c r="R27" s="165"/>
      <c r="S27" s="40"/>
    </row>
    <row r="28" spans="1:19" ht="19.899999999999999" x14ac:dyDescent="1.100000000000000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6"/>
    </row>
    <row r="29" spans="1:19" ht="19.899999999999999" x14ac:dyDescent="1.1000000000000001">
      <c r="A29" s="26"/>
      <c r="B29" s="144"/>
      <c r="C29" s="295"/>
      <c r="D29" s="277"/>
      <c r="E29" s="144"/>
      <c r="F29" s="144"/>
      <c r="G29" s="162" t="str">
        <f t="shared" ref="G29:M29" si="1">IF(G8="","",G8)</f>
        <v/>
      </c>
      <c r="H29" s="162" t="str">
        <f t="shared" si="1"/>
        <v/>
      </c>
      <c r="I29" s="162" t="str">
        <f t="shared" si="1"/>
        <v/>
      </c>
      <c r="J29" s="162" t="str">
        <f t="shared" si="1"/>
        <v/>
      </c>
      <c r="K29" s="162" t="str">
        <f t="shared" si="1"/>
        <v/>
      </c>
      <c r="L29" s="162" t="str">
        <f t="shared" si="1"/>
        <v/>
      </c>
      <c r="M29" s="162" t="str">
        <f t="shared" si="1"/>
        <v/>
      </c>
      <c r="N29" s="144"/>
      <c r="O29" s="36"/>
      <c r="P29" s="159"/>
      <c r="Q29" s="296" t="s">
        <v>22</v>
      </c>
      <c r="R29" s="159"/>
      <c r="S29" s="5"/>
    </row>
    <row r="30" spans="1:19" ht="21" x14ac:dyDescent="1.1499999999999999">
      <c r="A30" s="26"/>
      <c r="B30" s="144"/>
      <c r="C30" s="278" t="str">
        <f>'Budget Planner'!L12</f>
        <v>Living (needs)</v>
      </c>
      <c r="D30" s="277"/>
      <c r="E30" s="277"/>
      <c r="F30" s="277"/>
      <c r="G30" s="163" t="s">
        <v>23</v>
      </c>
      <c r="H30" s="163" t="s">
        <v>24</v>
      </c>
      <c r="I30" s="163" t="s">
        <v>25</v>
      </c>
      <c r="J30" s="163" t="s">
        <v>26</v>
      </c>
      <c r="K30" s="163" t="s">
        <v>27</v>
      </c>
      <c r="L30" s="163" t="s">
        <v>28</v>
      </c>
      <c r="M30" s="163" t="s">
        <v>29</v>
      </c>
      <c r="N30" s="144"/>
      <c r="O30" s="36"/>
      <c r="P30" s="159"/>
      <c r="Q30" s="277"/>
      <c r="R30" s="159"/>
      <c r="S30" s="5"/>
    </row>
    <row r="31" spans="1:19" ht="19.899999999999999" x14ac:dyDescent="1.1000000000000001">
      <c r="A31" s="26"/>
      <c r="B31" s="144"/>
      <c r="C31" s="295" t="str">
        <f>IF('Budget Planner'!L13="","",'Budget Planner'!L13)</f>
        <v>Groceries</v>
      </c>
      <c r="D31" s="277"/>
      <c r="E31" s="144"/>
      <c r="F31" s="144"/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44"/>
      <c r="O31" s="36"/>
      <c r="P31" s="159"/>
      <c r="Q31" s="160">
        <f t="shared" ref="Q31:Q45" si="2">SUM(G31:M31)</f>
        <v>0</v>
      </c>
      <c r="R31" s="159"/>
      <c r="S31" s="5"/>
    </row>
    <row r="32" spans="1:19" ht="19.899999999999999" x14ac:dyDescent="1.1000000000000001">
      <c r="A32" s="26"/>
      <c r="B32" s="144"/>
      <c r="C32" s="295" t="str">
        <f>IF('Budget Planner'!L14="","",'Budget Planner'!L14)</f>
        <v>Costco</v>
      </c>
      <c r="D32" s="277"/>
      <c r="E32" s="144"/>
      <c r="F32" s="144"/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44"/>
      <c r="O32" s="36"/>
      <c r="P32" s="159"/>
      <c r="Q32" s="160">
        <f t="shared" si="2"/>
        <v>0</v>
      </c>
      <c r="R32" s="159"/>
      <c r="S32" s="5"/>
    </row>
    <row r="33" spans="1:19" ht="19.899999999999999" x14ac:dyDescent="1.1000000000000001">
      <c r="A33" s="26"/>
      <c r="B33" s="144"/>
      <c r="C33" s="295" t="str">
        <f>IF('Budget Planner'!L15="","",'Budget Planner'!L15)</f>
        <v>Snacks</v>
      </c>
      <c r="D33" s="277"/>
      <c r="E33" s="144"/>
      <c r="F33" s="144"/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44"/>
      <c r="O33" s="36"/>
      <c r="P33" s="159"/>
      <c r="Q33" s="160">
        <f t="shared" si="2"/>
        <v>0</v>
      </c>
      <c r="R33" s="159"/>
      <c r="S33" s="5"/>
    </row>
    <row r="34" spans="1:19" ht="19.899999999999999" x14ac:dyDescent="1.1000000000000001">
      <c r="A34" s="26"/>
      <c r="B34" s="144"/>
      <c r="C34" s="295" t="str">
        <f>IF('Budget Planner'!L16="","",'Budget Planner'!L16)</f>
        <v>Childcare</v>
      </c>
      <c r="D34" s="277"/>
      <c r="E34" s="144"/>
      <c r="F34" s="144"/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44"/>
      <c r="O34" s="36"/>
      <c r="P34" s="159"/>
      <c r="Q34" s="160">
        <f t="shared" si="2"/>
        <v>0</v>
      </c>
      <c r="R34" s="159"/>
      <c r="S34" s="5"/>
    </row>
    <row r="35" spans="1:19" ht="19.899999999999999" x14ac:dyDescent="1.1000000000000001">
      <c r="A35" s="26"/>
      <c r="B35" s="144"/>
      <c r="C35" s="295" t="str">
        <f>IF('Budget Planner'!L17="","",'Budget Planner'!L17)</f>
        <v>Child Essentials</v>
      </c>
      <c r="D35" s="277"/>
      <c r="E35" s="144"/>
      <c r="F35" s="144"/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44"/>
      <c r="O35" s="36"/>
      <c r="P35" s="159"/>
      <c r="Q35" s="160">
        <f t="shared" si="2"/>
        <v>0</v>
      </c>
      <c r="R35" s="159"/>
      <c r="S35" s="5"/>
    </row>
    <row r="36" spans="1:19" ht="19.899999999999999" x14ac:dyDescent="1.1000000000000001">
      <c r="A36" s="26"/>
      <c r="B36" s="144"/>
      <c r="C36" s="295" t="str">
        <f>IF('Budget Planner'!L18="","",'Budget Planner'!L18)</f>
        <v>Clothing</v>
      </c>
      <c r="D36" s="277"/>
      <c r="E36" s="144"/>
      <c r="F36" s="144"/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44"/>
      <c r="O36" s="36"/>
      <c r="P36" s="159"/>
      <c r="Q36" s="160">
        <f t="shared" si="2"/>
        <v>0</v>
      </c>
      <c r="R36" s="159"/>
      <c r="S36" s="5"/>
    </row>
    <row r="37" spans="1:19" ht="19.899999999999999" x14ac:dyDescent="1.1000000000000001">
      <c r="A37" s="26"/>
      <c r="B37" s="144"/>
      <c r="C37" s="295" t="str">
        <f>IF('Budget Planner'!L19="","",'Budget Planner'!L19)</f>
        <v>Meds &amp; Vitamins</v>
      </c>
      <c r="D37" s="277"/>
      <c r="E37" s="144"/>
      <c r="F37" s="144"/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44"/>
      <c r="O37" s="36"/>
      <c r="P37" s="159"/>
      <c r="Q37" s="160">
        <f t="shared" si="2"/>
        <v>0</v>
      </c>
      <c r="R37" s="159"/>
      <c r="S37" s="5"/>
    </row>
    <row r="38" spans="1:19" ht="19.899999999999999" x14ac:dyDescent="1.1000000000000001">
      <c r="A38" s="26"/>
      <c r="B38" s="144"/>
      <c r="C38" s="295" t="str">
        <f>IF('Budget Planner'!L20="","",'Budget Planner'!L20)</f>
        <v>Dental Work</v>
      </c>
      <c r="D38" s="277"/>
      <c r="E38" s="144"/>
      <c r="F38" s="144"/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44"/>
      <c r="O38" s="36"/>
      <c r="P38" s="159"/>
      <c r="Q38" s="160">
        <f t="shared" si="2"/>
        <v>0</v>
      </c>
      <c r="R38" s="159"/>
      <c r="S38" s="5"/>
    </row>
    <row r="39" spans="1:19" ht="19.899999999999999" x14ac:dyDescent="1.1000000000000001">
      <c r="A39" s="26"/>
      <c r="B39" s="144"/>
      <c r="C39" s="295" t="str">
        <f>IF('Budget Planner'!L21="","",'Budget Planner'!L21)</f>
        <v>Specialists</v>
      </c>
      <c r="D39" s="277"/>
      <c r="E39" s="144"/>
      <c r="F39" s="144"/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44"/>
      <c r="O39" s="36"/>
      <c r="P39" s="159"/>
      <c r="Q39" s="160">
        <f t="shared" si="2"/>
        <v>0</v>
      </c>
      <c r="R39" s="159"/>
      <c r="S39" s="5"/>
    </row>
    <row r="40" spans="1:19" ht="19.899999999999999" x14ac:dyDescent="1.1000000000000001">
      <c r="A40" s="26"/>
      <c r="B40" s="144"/>
      <c r="C40" s="295" t="str">
        <f>IF('Budget Planner'!L22="","",'Budget Planner'!L22)</f>
        <v>Footwear</v>
      </c>
      <c r="D40" s="277"/>
      <c r="E40" s="144"/>
      <c r="F40" s="144"/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44"/>
      <c r="O40" s="36"/>
      <c r="P40" s="159"/>
      <c r="Q40" s="160">
        <f t="shared" si="2"/>
        <v>0</v>
      </c>
      <c r="R40" s="159"/>
      <c r="S40" s="5"/>
    </row>
    <row r="41" spans="1:19" ht="19.899999999999999" x14ac:dyDescent="1.1000000000000001">
      <c r="A41" s="26"/>
      <c r="B41" s="144"/>
      <c r="C41" s="295" t="str">
        <f>IF('Budget Planner'!L23="","",'Budget Planner'!L23)</f>
        <v>Prescriptions</v>
      </c>
      <c r="D41" s="277"/>
      <c r="E41" s="144"/>
      <c r="F41" s="144"/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44"/>
      <c r="O41" s="36"/>
      <c r="P41" s="159"/>
      <c r="Q41" s="160">
        <f t="shared" si="2"/>
        <v>0</v>
      </c>
      <c r="R41" s="159"/>
      <c r="S41" s="5"/>
    </row>
    <row r="42" spans="1:19" ht="19.899999999999999" x14ac:dyDescent="1.1000000000000001">
      <c r="A42" s="26"/>
      <c r="B42" s="144"/>
      <c r="C42" s="295" t="str">
        <f>IF('Budget Planner'!L24="","",'Budget Planner'!L24)</f>
        <v>Eyecare</v>
      </c>
      <c r="D42" s="277"/>
      <c r="E42" s="144"/>
      <c r="F42" s="144"/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44"/>
      <c r="O42" s="36"/>
      <c r="P42" s="159"/>
      <c r="Q42" s="160">
        <f t="shared" si="2"/>
        <v>0</v>
      </c>
      <c r="R42" s="159"/>
      <c r="S42" s="5"/>
    </row>
    <row r="43" spans="1:19" ht="19.899999999999999" x14ac:dyDescent="1.1000000000000001">
      <c r="A43" s="26"/>
      <c r="B43" s="144"/>
      <c r="C43" s="295" t="str">
        <f>IF('Budget Planner'!L25="","",'Budget Planner'!L25)</f>
        <v>Bank Fees</v>
      </c>
      <c r="D43" s="277"/>
      <c r="E43" s="144"/>
      <c r="F43" s="144"/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44"/>
      <c r="O43" s="36"/>
      <c r="P43" s="159"/>
      <c r="Q43" s="160">
        <f t="shared" si="2"/>
        <v>0</v>
      </c>
      <c r="R43" s="159"/>
      <c r="S43" s="5"/>
    </row>
    <row r="44" spans="1:19" ht="19.899999999999999" x14ac:dyDescent="1.1000000000000001">
      <c r="A44" s="26"/>
      <c r="B44" s="144"/>
      <c r="C44" s="295" t="str">
        <f>IF('Budget Planner'!L26="","",'Budget Planner'!L26)</f>
        <v>Other</v>
      </c>
      <c r="D44" s="277"/>
      <c r="E44" s="144"/>
      <c r="F44" s="144"/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44"/>
      <c r="O44" s="36"/>
      <c r="P44" s="159"/>
      <c r="Q44" s="160">
        <f t="shared" si="2"/>
        <v>0</v>
      </c>
      <c r="R44" s="159"/>
      <c r="S44" s="5"/>
    </row>
    <row r="45" spans="1:19" ht="19.899999999999999" x14ac:dyDescent="1.1000000000000001">
      <c r="A45" s="26"/>
      <c r="B45" s="144"/>
      <c r="C45" s="295" t="str">
        <f>IF('Budget Planner'!L27="","",'Budget Planner'!L27)</f>
        <v>Other</v>
      </c>
      <c r="D45" s="277"/>
      <c r="E45" s="144"/>
      <c r="F45" s="144"/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44"/>
      <c r="O45" s="36"/>
      <c r="P45" s="159"/>
      <c r="Q45" s="160">
        <f t="shared" si="2"/>
        <v>0</v>
      </c>
      <c r="R45" s="159"/>
      <c r="S45" s="5"/>
    </row>
    <row r="46" spans="1:19" ht="19.899999999999999" x14ac:dyDescent="1.1000000000000001">
      <c r="A46" s="26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36"/>
      <c r="P46" s="159"/>
      <c r="Q46" s="161"/>
      <c r="R46" s="159"/>
      <c r="S46" s="5"/>
    </row>
    <row r="47" spans="1:19" ht="21" x14ac:dyDescent="1.1499999999999999">
      <c r="A47" s="26"/>
      <c r="B47" s="144"/>
      <c r="C47" s="297" t="s">
        <v>9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144"/>
      <c r="O47" s="39"/>
      <c r="P47" s="159"/>
      <c r="Q47" s="160">
        <f>SUM(Q31:Q45)</f>
        <v>0</v>
      </c>
      <c r="R47" s="159"/>
      <c r="S47" s="5"/>
    </row>
    <row r="48" spans="1:19" ht="19.899999999999999" x14ac:dyDescent="1.1000000000000001">
      <c r="A48" s="26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39"/>
      <c r="P48" s="159"/>
      <c r="Q48" s="159"/>
      <c r="R48" s="159"/>
      <c r="S48" s="5"/>
    </row>
    <row r="49" spans="1:19" ht="19.899999999999999" x14ac:dyDescent="1.100000000000000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6"/>
    </row>
    <row r="50" spans="1:19" ht="19.899999999999999" x14ac:dyDescent="1.1000000000000001">
      <c r="A50" s="26"/>
      <c r="B50" s="144"/>
      <c r="C50" s="295"/>
      <c r="D50" s="277"/>
      <c r="E50" s="144"/>
      <c r="F50" s="144"/>
      <c r="G50" s="162" t="str">
        <f t="shared" ref="G50:M50" si="3">IF(G8="","",G8)</f>
        <v/>
      </c>
      <c r="H50" s="162" t="str">
        <f t="shared" si="3"/>
        <v/>
      </c>
      <c r="I50" s="162" t="str">
        <f t="shared" si="3"/>
        <v/>
      </c>
      <c r="J50" s="162" t="str">
        <f t="shared" si="3"/>
        <v/>
      </c>
      <c r="K50" s="162" t="str">
        <f t="shared" si="3"/>
        <v/>
      </c>
      <c r="L50" s="162" t="str">
        <f t="shared" si="3"/>
        <v/>
      </c>
      <c r="M50" s="162" t="str">
        <f t="shared" si="3"/>
        <v/>
      </c>
      <c r="N50" s="144"/>
      <c r="O50" s="36"/>
      <c r="P50" s="159"/>
      <c r="Q50" s="296" t="s">
        <v>22</v>
      </c>
      <c r="R50" s="159"/>
      <c r="S50" s="5"/>
    </row>
    <row r="51" spans="1:19" ht="21" x14ac:dyDescent="1.1499999999999999">
      <c r="A51" s="26"/>
      <c r="B51" s="144"/>
      <c r="C51" s="278" t="str">
        <f>'Budget Planner'!C34</f>
        <v>Transportation (needs)</v>
      </c>
      <c r="D51" s="277"/>
      <c r="E51" s="277"/>
      <c r="F51" s="277"/>
      <c r="G51" s="163" t="s">
        <v>23</v>
      </c>
      <c r="H51" s="163" t="s">
        <v>24</v>
      </c>
      <c r="I51" s="163" t="s">
        <v>25</v>
      </c>
      <c r="J51" s="163" t="s">
        <v>26</v>
      </c>
      <c r="K51" s="163" t="s">
        <v>27</v>
      </c>
      <c r="L51" s="163" t="s">
        <v>28</v>
      </c>
      <c r="M51" s="163" t="s">
        <v>29</v>
      </c>
      <c r="N51" s="144"/>
      <c r="O51" s="36"/>
      <c r="P51" s="159"/>
      <c r="Q51" s="277"/>
      <c r="R51" s="159"/>
      <c r="S51" s="5"/>
    </row>
    <row r="52" spans="1:19" ht="19.899999999999999" x14ac:dyDescent="1.1000000000000001">
      <c r="A52" s="26"/>
      <c r="B52" s="144"/>
      <c r="C52" s="295" t="str">
        <f>IF('Budget Planner'!C35="","",'Budget Planner'!C35)</f>
        <v>Car Payment/Savings</v>
      </c>
      <c r="D52" s="277"/>
      <c r="E52" s="144"/>
      <c r="F52" s="144"/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44"/>
      <c r="O52" s="36"/>
      <c r="P52" s="159"/>
      <c r="Q52" s="160">
        <f t="shared" ref="Q52:Q66" si="4">SUM(G52:M52)</f>
        <v>0</v>
      </c>
      <c r="R52" s="159"/>
      <c r="S52" s="5"/>
    </row>
    <row r="53" spans="1:19" ht="19.899999999999999" x14ac:dyDescent="1.1000000000000001">
      <c r="A53" s="26"/>
      <c r="B53" s="144"/>
      <c r="C53" s="295" t="str">
        <f>IF('Budget Planner'!C36="","",'Budget Planner'!C36)</f>
        <v>Auto Insurance</v>
      </c>
      <c r="D53" s="277"/>
      <c r="E53" s="144"/>
      <c r="F53" s="144"/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44"/>
      <c r="O53" s="36"/>
      <c r="P53" s="159"/>
      <c r="Q53" s="160">
        <f t="shared" si="4"/>
        <v>0</v>
      </c>
      <c r="R53" s="159"/>
      <c r="S53" s="5"/>
    </row>
    <row r="54" spans="1:19" ht="19.899999999999999" x14ac:dyDescent="1.1000000000000001">
      <c r="A54" s="26"/>
      <c r="B54" s="144"/>
      <c r="C54" s="295" t="str">
        <f>IF('Budget Planner'!C37="","",'Budget Planner'!C37)</f>
        <v>License Fees</v>
      </c>
      <c r="D54" s="277"/>
      <c r="E54" s="144"/>
      <c r="F54" s="144"/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44"/>
      <c r="O54" s="36"/>
      <c r="P54" s="159"/>
      <c r="Q54" s="160">
        <f t="shared" si="4"/>
        <v>0</v>
      </c>
      <c r="R54" s="159"/>
      <c r="S54" s="5"/>
    </row>
    <row r="55" spans="1:19" ht="19.899999999999999" x14ac:dyDescent="1.1000000000000001">
      <c r="A55" s="26"/>
      <c r="B55" s="144"/>
      <c r="C55" s="295" t="str">
        <f>IF('Budget Planner'!C38="","",'Budget Planner'!C38)</f>
        <v>Fuel/Gas</v>
      </c>
      <c r="D55" s="277"/>
      <c r="E55" s="144"/>
      <c r="F55" s="144"/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44"/>
      <c r="O55" s="36"/>
      <c r="P55" s="159"/>
      <c r="Q55" s="160">
        <f t="shared" si="4"/>
        <v>0</v>
      </c>
      <c r="R55" s="159"/>
      <c r="S55" s="5"/>
    </row>
    <row r="56" spans="1:19" ht="19.899999999999999" x14ac:dyDescent="1.1000000000000001">
      <c r="A56" s="26"/>
      <c r="B56" s="144"/>
      <c r="C56" s="295" t="str">
        <f>IF('Budget Planner'!C39="","",'Budget Planner'!C39)</f>
        <v>Parking</v>
      </c>
      <c r="D56" s="277"/>
      <c r="E56" s="144"/>
      <c r="F56" s="144"/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44"/>
      <c r="O56" s="36"/>
      <c r="P56" s="159"/>
      <c r="Q56" s="160">
        <f t="shared" si="4"/>
        <v>0</v>
      </c>
      <c r="R56" s="159"/>
      <c r="S56" s="5"/>
    </row>
    <row r="57" spans="1:19" ht="19.899999999999999" x14ac:dyDescent="1.1000000000000001">
      <c r="A57" s="26"/>
      <c r="B57" s="144"/>
      <c r="C57" s="295" t="str">
        <f>IF('Budget Planner'!C40="","",'Budget Planner'!C40)</f>
        <v>Maintenance</v>
      </c>
      <c r="D57" s="277"/>
      <c r="E57" s="144"/>
      <c r="F57" s="144"/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44"/>
      <c r="O57" s="36"/>
      <c r="P57" s="159"/>
      <c r="Q57" s="160">
        <f t="shared" si="4"/>
        <v>0</v>
      </c>
      <c r="R57" s="159"/>
      <c r="S57" s="5"/>
    </row>
    <row r="58" spans="1:19" ht="19.899999999999999" x14ac:dyDescent="1.1000000000000001">
      <c r="A58" s="26"/>
      <c r="B58" s="144"/>
      <c r="C58" s="295" t="str">
        <f>IF('Budget Planner'!C41="","",'Budget Planner'!C41)</f>
        <v>Transit Passes</v>
      </c>
      <c r="D58" s="277"/>
      <c r="E58" s="144"/>
      <c r="F58" s="144"/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44"/>
      <c r="O58" s="36"/>
      <c r="P58" s="159"/>
      <c r="Q58" s="160">
        <f t="shared" si="4"/>
        <v>0</v>
      </c>
      <c r="R58" s="159"/>
      <c r="S58" s="5"/>
    </row>
    <row r="59" spans="1:19" ht="19.899999999999999" x14ac:dyDescent="1.1000000000000001">
      <c r="A59" s="26"/>
      <c r="B59" s="144"/>
      <c r="C59" s="295" t="str">
        <f>IF('Budget Planner'!C42="","",'Budget Planner'!C42)</f>
        <v>Uber/Lyft/Taxis</v>
      </c>
      <c r="D59" s="277"/>
      <c r="E59" s="144"/>
      <c r="F59" s="144"/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44"/>
      <c r="O59" s="36"/>
      <c r="P59" s="159"/>
      <c r="Q59" s="160">
        <f t="shared" ref="Q59:Q65" si="5">SUM(G59:M59)</f>
        <v>0</v>
      </c>
      <c r="R59" s="159"/>
      <c r="S59" s="5"/>
    </row>
    <row r="60" spans="1:19" ht="19.899999999999999" x14ac:dyDescent="1.1000000000000001">
      <c r="A60" s="26"/>
      <c r="B60" s="144"/>
      <c r="C60" s="295" t="str">
        <f>IF('Budget Planner'!C43="","",'Budget Planner'!C43)</f>
        <v>Other</v>
      </c>
      <c r="D60" s="277"/>
      <c r="E60" s="144"/>
      <c r="F60" s="144"/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44"/>
      <c r="O60" s="36"/>
      <c r="P60" s="159"/>
      <c r="Q60" s="160">
        <f t="shared" si="5"/>
        <v>0</v>
      </c>
      <c r="R60" s="159"/>
      <c r="S60" s="5"/>
    </row>
    <row r="61" spans="1:19" ht="19.899999999999999" x14ac:dyDescent="1.1000000000000001">
      <c r="A61" s="26"/>
      <c r="B61" s="144"/>
      <c r="C61" s="295" t="str">
        <f>IF('Budget Planner'!C44="","",'Budget Planner'!C44)</f>
        <v>Other</v>
      </c>
      <c r="D61" s="277"/>
      <c r="E61" s="144"/>
      <c r="F61" s="144"/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44"/>
      <c r="O61" s="36"/>
      <c r="P61" s="159"/>
      <c r="Q61" s="160">
        <f t="shared" si="5"/>
        <v>0</v>
      </c>
      <c r="R61" s="159"/>
      <c r="S61" s="5"/>
    </row>
    <row r="62" spans="1:19" ht="19.899999999999999" x14ac:dyDescent="1.1000000000000001">
      <c r="A62" s="26"/>
      <c r="B62" s="144"/>
      <c r="C62" s="295" t="str">
        <f>IF('Budget Planner'!C45="","",'Budget Planner'!C45)</f>
        <v>Other</v>
      </c>
      <c r="D62" s="277"/>
      <c r="E62" s="144"/>
      <c r="F62" s="144"/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44"/>
      <c r="O62" s="36"/>
      <c r="P62" s="159"/>
      <c r="Q62" s="160">
        <f t="shared" si="5"/>
        <v>0</v>
      </c>
      <c r="R62" s="159"/>
      <c r="S62" s="5"/>
    </row>
    <row r="63" spans="1:19" ht="19.899999999999999" x14ac:dyDescent="1.1000000000000001">
      <c r="A63" s="26"/>
      <c r="B63" s="144"/>
      <c r="C63" s="295" t="str">
        <f>IF('Budget Planner'!C46="","",'Budget Planner'!C46)</f>
        <v>Other</v>
      </c>
      <c r="D63" s="277"/>
      <c r="E63" s="144"/>
      <c r="F63" s="144"/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44"/>
      <c r="O63" s="36"/>
      <c r="P63" s="159"/>
      <c r="Q63" s="160">
        <f t="shared" si="5"/>
        <v>0</v>
      </c>
      <c r="R63" s="159"/>
      <c r="S63" s="5"/>
    </row>
    <row r="64" spans="1:19" ht="19.899999999999999" x14ac:dyDescent="1.1000000000000001">
      <c r="A64" s="26"/>
      <c r="B64" s="144"/>
      <c r="C64" s="295" t="str">
        <f>IF('Budget Planner'!C47="","",'Budget Planner'!C47)</f>
        <v>Other</v>
      </c>
      <c r="D64" s="277"/>
      <c r="E64" s="144"/>
      <c r="F64" s="144"/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44"/>
      <c r="O64" s="36"/>
      <c r="P64" s="159"/>
      <c r="Q64" s="160">
        <f t="shared" si="5"/>
        <v>0</v>
      </c>
      <c r="R64" s="159"/>
      <c r="S64" s="5"/>
    </row>
    <row r="65" spans="1:19" ht="19.899999999999999" x14ac:dyDescent="1.1000000000000001">
      <c r="A65" s="26"/>
      <c r="B65" s="144"/>
      <c r="C65" s="295" t="str">
        <f>IF('Budget Planner'!C48="","",'Budget Planner'!C48)</f>
        <v>Other</v>
      </c>
      <c r="D65" s="277"/>
      <c r="E65" s="144"/>
      <c r="F65" s="144"/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44"/>
      <c r="O65" s="36"/>
      <c r="P65" s="159"/>
      <c r="Q65" s="160">
        <f t="shared" si="5"/>
        <v>0</v>
      </c>
      <c r="R65" s="159"/>
      <c r="S65" s="5"/>
    </row>
    <row r="66" spans="1:19" ht="19.899999999999999" x14ac:dyDescent="1.1000000000000001">
      <c r="A66" s="26"/>
      <c r="B66" s="144"/>
      <c r="C66" s="295" t="str">
        <f>IF('Budget Planner'!C49="","",'Budget Planner'!C49)</f>
        <v>Other</v>
      </c>
      <c r="D66" s="277"/>
      <c r="E66" s="144"/>
      <c r="F66" s="144"/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44"/>
      <c r="O66" s="36"/>
      <c r="P66" s="159"/>
      <c r="Q66" s="160">
        <f t="shared" si="4"/>
        <v>0</v>
      </c>
      <c r="R66" s="159"/>
      <c r="S66" s="5"/>
    </row>
    <row r="67" spans="1:19" ht="19.899999999999999" x14ac:dyDescent="1.1000000000000001">
      <c r="A67" s="37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36"/>
      <c r="P67" s="159"/>
      <c r="Q67" s="161"/>
      <c r="R67" s="159"/>
      <c r="S67" s="9"/>
    </row>
    <row r="68" spans="1:19" ht="21" x14ac:dyDescent="1.1499999999999999">
      <c r="A68" s="38"/>
      <c r="B68" s="144"/>
      <c r="C68" s="297" t="s">
        <v>9</v>
      </c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144"/>
      <c r="O68" s="36"/>
      <c r="P68" s="159"/>
      <c r="Q68" s="160">
        <f>SUM(Q52:Q66)</f>
        <v>0</v>
      </c>
      <c r="R68" s="159"/>
      <c r="S68" s="40"/>
    </row>
    <row r="69" spans="1:19" ht="19.899999999999999" x14ac:dyDescent="1.1000000000000001">
      <c r="A69" s="38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36"/>
      <c r="P69" s="159"/>
      <c r="Q69" s="159"/>
      <c r="R69" s="159"/>
      <c r="S69" s="40"/>
    </row>
    <row r="70" spans="1:19" ht="19.899999999999999" x14ac:dyDescent="1.1000000000000001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3"/>
      <c r="P70" s="24"/>
      <c r="Q70" s="24"/>
      <c r="R70" s="24"/>
      <c r="S70" s="16"/>
    </row>
    <row r="71" spans="1:19" ht="19.899999999999999" x14ac:dyDescent="1.1000000000000001">
      <c r="A71" s="26"/>
      <c r="B71" s="144"/>
      <c r="C71" s="295"/>
      <c r="D71" s="277"/>
      <c r="E71" s="144"/>
      <c r="F71" s="144"/>
      <c r="G71" s="162" t="str">
        <f>IF(G8="","",G8)</f>
        <v/>
      </c>
      <c r="H71" s="162" t="str">
        <f t="shared" ref="H71:M71" si="6">IF(H8="","",H8)</f>
        <v/>
      </c>
      <c r="I71" s="162" t="str">
        <f t="shared" si="6"/>
        <v/>
      </c>
      <c r="J71" s="162" t="str">
        <f t="shared" si="6"/>
        <v/>
      </c>
      <c r="K71" s="162" t="str">
        <f t="shared" si="6"/>
        <v/>
      </c>
      <c r="L71" s="162" t="str">
        <f t="shared" si="6"/>
        <v/>
      </c>
      <c r="M71" s="162" t="str">
        <f t="shared" si="6"/>
        <v/>
      </c>
      <c r="N71" s="144"/>
      <c r="O71" s="36"/>
      <c r="P71" s="159"/>
      <c r="Q71" s="296" t="s">
        <v>22</v>
      </c>
      <c r="R71" s="159"/>
      <c r="S71" s="5"/>
    </row>
    <row r="72" spans="1:19" ht="21" x14ac:dyDescent="1.1499999999999999">
      <c r="A72" s="26"/>
      <c r="B72" s="144"/>
      <c r="C72" s="278" t="str">
        <f>'Budget Planner'!L34</f>
        <v>Savings &amp; Giving (savings)</v>
      </c>
      <c r="D72" s="277"/>
      <c r="E72" s="277"/>
      <c r="F72" s="277"/>
      <c r="G72" s="163" t="s">
        <v>23</v>
      </c>
      <c r="H72" s="163" t="s">
        <v>24</v>
      </c>
      <c r="I72" s="163" t="s">
        <v>25</v>
      </c>
      <c r="J72" s="163" t="s">
        <v>26</v>
      </c>
      <c r="K72" s="163" t="s">
        <v>27</v>
      </c>
      <c r="L72" s="163" t="s">
        <v>28</v>
      </c>
      <c r="M72" s="163" t="s">
        <v>29</v>
      </c>
      <c r="N72" s="144"/>
      <c r="O72" s="36"/>
      <c r="P72" s="159"/>
      <c r="Q72" s="277"/>
      <c r="R72" s="159"/>
      <c r="S72" s="5"/>
    </row>
    <row r="73" spans="1:19" ht="19.899999999999999" x14ac:dyDescent="1.1000000000000001">
      <c r="A73" s="26"/>
      <c r="B73" s="144"/>
      <c r="C73" s="295" t="str">
        <f>IF('Budget Planner'!L35="","",'Budget Planner'!L35)</f>
        <v>Tithe</v>
      </c>
      <c r="D73" s="277"/>
      <c r="E73" s="144"/>
      <c r="F73" s="144"/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44"/>
      <c r="O73" s="36"/>
      <c r="P73" s="159"/>
      <c r="Q73" s="160">
        <f t="shared" ref="Q73:Q87" si="7">SUM(G73:M73)</f>
        <v>0</v>
      </c>
      <c r="R73" s="159"/>
      <c r="S73" s="5"/>
    </row>
    <row r="74" spans="1:19" ht="19.899999999999999" x14ac:dyDescent="1.1000000000000001">
      <c r="A74" s="26"/>
      <c r="B74" s="144"/>
      <c r="C74" s="295" t="str">
        <f>IF('Budget Planner'!L36="","",'Budget Planner'!L36)</f>
        <v>Pledge</v>
      </c>
      <c r="D74" s="277"/>
      <c r="E74" s="144"/>
      <c r="F74" s="144"/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44"/>
      <c r="O74" s="36"/>
      <c r="P74" s="159"/>
      <c r="Q74" s="160">
        <f t="shared" si="7"/>
        <v>0</v>
      </c>
      <c r="R74" s="159"/>
      <c r="S74" s="5"/>
    </row>
    <row r="75" spans="1:19" ht="19.899999999999999" x14ac:dyDescent="1.1000000000000001">
      <c r="A75" s="26"/>
      <c r="B75" s="144"/>
      <c r="C75" s="295" t="str">
        <f>IF('Budget Planner'!L37="","",'Budget Planner'!L37)</f>
        <v>Retirement</v>
      </c>
      <c r="D75" s="277"/>
      <c r="E75" s="144"/>
      <c r="F75" s="144"/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44"/>
      <c r="O75" s="36"/>
      <c r="P75" s="159"/>
      <c r="Q75" s="160">
        <f t="shared" si="7"/>
        <v>0</v>
      </c>
      <c r="R75" s="159"/>
      <c r="S75" s="5"/>
    </row>
    <row r="76" spans="1:19" ht="19.899999999999999" x14ac:dyDescent="1.1000000000000001">
      <c r="A76" s="26"/>
      <c r="B76" s="144"/>
      <c r="C76" s="295" t="str">
        <f>IF('Budget Planner'!L38="","",'Budget Planner'!L38)</f>
        <v>RESP</v>
      </c>
      <c r="D76" s="277"/>
      <c r="E76" s="144"/>
      <c r="F76" s="144"/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44"/>
      <c r="O76" s="36"/>
      <c r="P76" s="159"/>
      <c r="Q76" s="160">
        <f t="shared" si="7"/>
        <v>0</v>
      </c>
      <c r="R76" s="159"/>
      <c r="S76" s="5"/>
    </row>
    <row r="77" spans="1:19" ht="19.899999999999999" x14ac:dyDescent="1.1000000000000001">
      <c r="A77" s="26"/>
      <c r="B77" s="144"/>
      <c r="C77" s="295" t="str">
        <f>IF('Budget Planner'!L39="","",'Budget Planner'!L39)</f>
        <v>Blessings</v>
      </c>
      <c r="D77" s="277"/>
      <c r="E77" s="144"/>
      <c r="F77" s="144"/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44"/>
      <c r="O77" s="36"/>
      <c r="P77" s="159"/>
      <c r="Q77" s="160">
        <f t="shared" si="7"/>
        <v>0</v>
      </c>
      <c r="R77" s="159"/>
      <c r="S77" s="5"/>
    </row>
    <row r="78" spans="1:19" ht="19.899999999999999" x14ac:dyDescent="1.1000000000000001">
      <c r="A78" s="26"/>
      <c r="B78" s="144"/>
      <c r="C78" s="295" t="str">
        <f>IF('Budget Planner'!L40="","",'Budget Planner'!L40)</f>
        <v>Taxes</v>
      </c>
      <c r="D78" s="277"/>
      <c r="E78" s="144"/>
      <c r="F78" s="144"/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44"/>
      <c r="O78" s="36"/>
      <c r="P78" s="159"/>
      <c r="Q78" s="160">
        <f t="shared" si="7"/>
        <v>0</v>
      </c>
      <c r="R78" s="159"/>
      <c r="S78" s="5"/>
    </row>
    <row r="79" spans="1:19" ht="19.899999999999999" x14ac:dyDescent="1.1000000000000001">
      <c r="A79" s="26"/>
      <c r="B79" s="144"/>
      <c r="C79" s="295" t="str">
        <f>IF('Budget Planner'!L41="","",'Budget Planner'!L41)</f>
        <v>Savings</v>
      </c>
      <c r="D79" s="277"/>
      <c r="E79" s="144"/>
      <c r="F79" s="144"/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44"/>
      <c r="O79" s="36"/>
      <c r="P79" s="159"/>
      <c r="Q79" s="160">
        <f t="shared" si="7"/>
        <v>0</v>
      </c>
      <c r="R79" s="159"/>
      <c r="S79" s="5"/>
    </row>
    <row r="80" spans="1:19" ht="19.899999999999999" x14ac:dyDescent="1.1000000000000001">
      <c r="A80" s="26"/>
      <c r="B80" s="144"/>
      <c r="C80" s="295" t="str">
        <f>IF('Budget Planner'!L42="","",'Budget Planner'!L42)</f>
        <v>Other</v>
      </c>
      <c r="D80" s="277"/>
      <c r="E80" s="144"/>
      <c r="F80" s="144"/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44"/>
      <c r="O80" s="36"/>
      <c r="P80" s="159"/>
      <c r="Q80" s="160">
        <f t="shared" si="7"/>
        <v>0</v>
      </c>
      <c r="R80" s="159"/>
      <c r="S80" s="5"/>
    </row>
    <row r="81" spans="1:19" ht="19.899999999999999" x14ac:dyDescent="1.1000000000000001">
      <c r="A81" s="26"/>
      <c r="B81" s="144"/>
      <c r="C81" s="295" t="str">
        <f>IF('Budget Planner'!L43="","",'Budget Planner'!L43)</f>
        <v>Other</v>
      </c>
      <c r="D81" s="277"/>
      <c r="E81" s="144"/>
      <c r="F81" s="144"/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44"/>
      <c r="O81" s="36"/>
      <c r="P81" s="159"/>
      <c r="Q81" s="160">
        <f t="shared" si="7"/>
        <v>0</v>
      </c>
      <c r="R81" s="159"/>
      <c r="S81" s="5"/>
    </row>
    <row r="82" spans="1:19" ht="19.899999999999999" x14ac:dyDescent="1.1000000000000001">
      <c r="A82" s="26"/>
      <c r="B82" s="144"/>
      <c r="C82" s="295" t="str">
        <f>IF('Budget Planner'!L44="","",'Budget Planner'!L44)</f>
        <v>Other</v>
      </c>
      <c r="D82" s="277"/>
      <c r="E82" s="144"/>
      <c r="F82" s="144"/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44"/>
      <c r="O82" s="36"/>
      <c r="P82" s="159"/>
      <c r="Q82" s="160">
        <f t="shared" si="7"/>
        <v>0</v>
      </c>
      <c r="R82" s="159"/>
      <c r="S82" s="5"/>
    </row>
    <row r="83" spans="1:19" ht="19.899999999999999" x14ac:dyDescent="1.1000000000000001">
      <c r="A83" s="26"/>
      <c r="B83" s="144"/>
      <c r="C83" s="295" t="str">
        <f>IF('Budget Planner'!L45="","",'Budget Planner'!L45)</f>
        <v>Other</v>
      </c>
      <c r="D83" s="277"/>
      <c r="E83" s="144"/>
      <c r="F83" s="144"/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44"/>
      <c r="O83" s="36"/>
      <c r="P83" s="159"/>
      <c r="Q83" s="160">
        <f t="shared" si="7"/>
        <v>0</v>
      </c>
      <c r="R83" s="159"/>
      <c r="S83" s="5"/>
    </row>
    <row r="84" spans="1:19" ht="19.899999999999999" x14ac:dyDescent="1.1000000000000001">
      <c r="A84" s="26"/>
      <c r="B84" s="144"/>
      <c r="C84" s="295" t="str">
        <f>IF('Budget Planner'!L46="","",'Budget Planner'!L46)</f>
        <v>Other</v>
      </c>
      <c r="D84" s="277"/>
      <c r="E84" s="144"/>
      <c r="F84" s="144"/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44"/>
      <c r="O84" s="36"/>
      <c r="P84" s="159"/>
      <c r="Q84" s="160">
        <f t="shared" si="7"/>
        <v>0</v>
      </c>
      <c r="R84" s="159"/>
      <c r="S84" s="5"/>
    </row>
    <row r="85" spans="1:19" ht="19.899999999999999" x14ac:dyDescent="1.1000000000000001">
      <c r="A85" s="26"/>
      <c r="B85" s="144"/>
      <c r="C85" s="295" t="str">
        <f>IF('Budget Planner'!L47="","",'Budget Planner'!L47)</f>
        <v>Other</v>
      </c>
      <c r="D85" s="277"/>
      <c r="E85" s="144"/>
      <c r="F85" s="144"/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44"/>
      <c r="O85" s="36"/>
      <c r="P85" s="159"/>
      <c r="Q85" s="160">
        <f t="shared" si="7"/>
        <v>0</v>
      </c>
      <c r="R85" s="159"/>
      <c r="S85" s="5"/>
    </row>
    <row r="86" spans="1:19" ht="19.899999999999999" x14ac:dyDescent="1.1000000000000001">
      <c r="A86" s="26"/>
      <c r="B86" s="144"/>
      <c r="C86" s="295" t="str">
        <f>IF('Budget Planner'!L48="","",'Budget Planner'!L48)</f>
        <v>Other</v>
      </c>
      <c r="D86" s="277"/>
      <c r="E86" s="144"/>
      <c r="F86" s="144"/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44"/>
      <c r="O86" s="36"/>
      <c r="P86" s="159"/>
      <c r="Q86" s="160">
        <f t="shared" si="7"/>
        <v>0</v>
      </c>
      <c r="R86" s="159"/>
      <c r="S86" s="5"/>
    </row>
    <row r="87" spans="1:19" ht="19.899999999999999" x14ac:dyDescent="1.1000000000000001">
      <c r="A87" s="26"/>
      <c r="B87" s="144"/>
      <c r="C87" s="295" t="str">
        <f>IF('Budget Planner'!L49="","",'Budget Planner'!L49)</f>
        <v>Other</v>
      </c>
      <c r="D87" s="277"/>
      <c r="E87" s="144"/>
      <c r="F87" s="144"/>
      <c r="G87" s="129">
        <v>0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0</v>
      </c>
      <c r="N87" s="144"/>
      <c r="O87" s="36"/>
      <c r="P87" s="159"/>
      <c r="Q87" s="160">
        <f t="shared" si="7"/>
        <v>0</v>
      </c>
      <c r="R87" s="159"/>
      <c r="S87" s="5"/>
    </row>
    <row r="88" spans="1:19" ht="19.899999999999999" x14ac:dyDescent="1.1000000000000001">
      <c r="A88" s="37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36"/>
      <c r="P88" s="159"/>
      <c r="Q88" s="161"/>
      <c r="R88" s="159"/>
      <c r="S88" s="9"/>
    </row>
    <row r="89" spans="1:19" ht="21" x14ac:dyDescent="1.1499999999999999">
      <c r="A89" s="38"/>
      <c r="B89" s="144"/>
      <c r="C89" s="297" t="s">
        <v>9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144"/>
      <c r="O89" s="39"/>
      <c r="P89" s="159"/>
      <c r="Q89" s="160">
        <f>SUM(Q73:Q87)</f>
        <v>0</v>
      </c>
      <c r="R89" s="159"/>
      <c r="S89" s="40"/>
    </row>
    <row r="90" spans="1:19" ht="19.899999999999999" x14ac:dyDescent="1.1000000000000001">
      <c r="A90" s="38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39"/>
      <c r="P90" s="159"/>
      <c r="Q90" s="159"/>
      <c r="R90" s="159"/>
      <c r="S90" s="40"/>
    </row>
    <row r="91" spans="1:19" ht="19.899999999999999" x14ac:dyDescent="1.1000000000000001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42"/>
      <c r="P91" s="24"/>
      <c r="Q91" s="24"/>
      <c r="R91" s="24"/>
      <c r="S91" s="16"/>
    </row>
    <row r="92" spans="1:19" ht="19.899999999999999" x14ac:dyDescent="1.1000000000000001">
      <c r="A92" s="26"/>
      <c r="B92" s="144"/>
      <c r="C92" s="295"/>
      <c r="D92" s="277"/>
      <c r="E92" s="144"/>
      <c r="F92" s="144"/>
      <c r="G92" s="162" t="str">
        <f t="shared" ref="G92:M92" si="8">IF(G50="","",G50)</f>
        <v/>
      </c>
      <c r="H92" s="162" t="str">
        <f t="shared" si="8"/>
        <v/>
      </c>
      <c r="I92" s="162" t="str">
        <f t="shared" si="8"/>
        <v/>
      </c>
      <c r="J92" s="162" t="str">
        <f t="shared" si="8"/>
        <v/>
      </c>
      <c r="K92" s="162" t="str">
        <f t="shared" si="8"/>
        <v/>
      </c>
      <c r="L92" s="162" t="str">
        <f t="shared" si="8"/>
        <v/>
      </c>
      <c r="M92" s="162" t="str">
        <f t="shared" si="8"/>
        <v/>
      </c>
      <c r="N92" s="144"/>
      <c r="O92" s="36"/>
      <c r="P92" s="159"/>
      <c r="Q92" s="296" t="s">
        <v>22</v>
      </c>
      <c r="R92" s="159"/>
      <c r="S92" s="5"/>
    </row>
    <row r="93" spans="1:19" ht="21" x14ac:dyDescent="1.1499999999999999">
      <c r="A93" s="26"/>
      <c r="B93" s="144"/>
      <c r="C93" s="278" t="str">
        <f>'Budget Planner'!C56</f>
        <v>Lifestyle (wants)</v>
      </c>
      <c r="D93" s="277"/>
      <c r="E93" s="277"/>
      <c r="F93" s="277"/>
      <c r="G93" s="163" t="s">
        <v>23</v>
      </c>
      <c r="H93" s="163" t="s">
        <v>24</v>
      </c>
      <c r="I93" s="163" t="s">
        <v>25</v>
      </c>
      <c r="J93" s="163" t="s">
        <v>26</v>
      </c>
      <c r="K93" s="163" t="s">
        <v>27</v>
      </c>
      <c r="L93" s="163" t="s">
        <v>28</v>
      </c>
      <c r="M93" s="163" t="s">
        <v>29</v>
      </c>
      <c r="N93" s="144"/>
      <c r="O93" s="36"/>
      <c r="P93" s="159"/>
      <c r="Q93" s="277"/>
      <c r="R93" s="159"/>
      <c r="S93" s="5"/>
    </row>
    <row r="94" spans="1:19" ht="19.899999999999999" x14ac:dyDescent="1.1000000000000001">
      <c r="A94" s="26"/>
      <c r="B94" s="144"/>
      <c r="C94" s="295" t="str">
        <f>'Budget Planner'!C57</f>
        <v>Alcohol</v>
      </c>
      <c r="D94" s="277"/>
      <c r="E94" s="295"/>
      <c r="F94" s="277"/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44"/>
      <c r="O94" s="36"/>
      <c r="P94" s="159"/>
      <c r="Q94" s="160">
        <f t="shared" ref="Q94:Q108" si="9">SUM(G94:M94)</f>
        <v>0</v>
      </c>
      <c r="R94" s="159"/>
      <c r="S94" s="5"/>
    </row>
    <row r="95" spans="1:19" ht="19.899999999999999" x14ac:dyDescent="1.1000000000000001">
      <c r="A95" s="26"/>
      <c r="B95" s="144"/>
      <c r="C95" s="295" t="str">
        <f>'Budget Planner'!C58</f>
        <v>Personal Grooming</v>
      </c>
      <c r="D95" s="277"/>
      <c r="E95" s="295"/>
      <c r="F95" s="277"/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44"/>
      <c r="O95" s="36"/>
      <c r="P95" s="159"/>
      <c r="Q95" s="160">
        <f t="shared" si="9"/>
        <v>0</v>
      </c>
      <c r="R95" s="159"/>
      <c r="S95" s="5"/>
    </row>
    <row r="96" spans="1:19" ht="19.899999999999999" x14ac:dyDescent="1.1000000000000001">
      <c r="A96" s="26"/>
      <c r="B96" s="144"/>
      <c r="C96" s="295" t="str">
        <f>'Budget Planner'!C59</f>
        <v>Fun Outings</v>
      </c>
      <c r="D96" s="277"/>
      <c r="E96" s="295"/>
      <c r="F96" s="277"/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44"/>
      <c r="O96" s="36"/>
      <c r="P96" s="159"/>
      <c r="Q96" s="160">
        <f t="shared" si="9"/>
        <v>0</v>
      </c>
      <c r="R96" s="159"/>
      <c r="S96" s="5"/>
    </row>
    <row r="97" spans="1:19" ht="19.899999999999999" x14ac:dyDescent="1.1000000000000001">
      <c r="A97" s="26"/>
      <c r="B97" s="144"/>
      <c r="C97" s="295" t="str">
        <f>'Budget Planner'!C60</f>
        <v>Gifts</v>
      </c>
      <c r="D97" s="277"/>
      <c r="E97" s="295"/>
      <c r="F97" s="277"/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44"/>
      <c r="O97" s="36"/>
      <c r="P97" s="159"/>
      <c r="Q97" s="160">
        <f t="shared" si="9"/>
        <v>0</v>
      </c>
      <c r="R97" s="159"/>
      <c r="S97" s="5"/>
    </row>
    <row r="98" spans="1:19" ht="19.899999999999999" x14ac:dyDescent="1.1000000000000001">
      <c r="A98" s="26"/>
      <c r="B98" s="144"/>
      <c r="C98" s="295" t="str">
        <f>'Budget Planner'!C61</f>
        <v>Hobbies</v>
      </c>
      <c r="D98" s="277"/>
      <c r="E98" s="295"/>
      <c r="F98" s="277"/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44"/>
      <c r="O98" s="36"/>
      <c r="P98" s="159"/>
      <c r="Q98" s="160">
        <f t="shared" si="9"/>
        <v>0</v>
      </c>
      <c r="R98" s="159"/>
      <c r="S98" s="5"/>
    </row>
    <row r="99" spans="1:19" ht="19.899999999999999" x14ac:dyDescent="1.1000000000000001">
      <c r="A99" s="26"/>
      <c r="B99" s="144"/>
      <c r="C99" s="295" t="str">
        <f>'Budget Planner'!C62</f>
        <v>Restaurants</v>
      </c>
      <c r="D99" s="277"/>
      <c r="E99" s="295"/>
      <c r="F99" s="277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44"/>
      <c r="O99" s="36"/>
      <c r="P99" s="159"/>
      <c r="Q99" s="160">
        <f t="shared" si="9"/>
        <v>0</v>
      </c>
      <c r="R99" s="159"/>
      <c r="S99" s="5"/>
    </row>
    <row r="100" spans="1:19" ht="19.899999999999999" x14ac:dyDescent="1.1000000000000001">
      <c r="A100" s="26"/>
      <c r="B100" s="144"/>
      <c r="C100" s="295" t="str">
        <f>'Budget Planner'!C63</f>
        <v>Subscriptions</v>
      </c>
      <c r="D100" s="277"/>
      <c r="E100" s="295"/>
      <c r="F100" s="277"/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44"/>
      <c r="O100" s="36"/>
      <c r="P100" s="159"/>
      <c r="Q100" s="160">
        <f t="shared" si="9"/>
        <v>0</v>
      </c>
      <c r="R100" s="159"/>
      <c r="S100" s="5"/>
    </row>
    <row r="101" spans="1:19" ht="19.899999999999999" x14ac:dyDescent="1.1000000000000001">
      <c r="A101" s="26"/>
      <c r="B101" s="144"/>
      <c r="C101" s="295" t="str">
        <f>'Budget Planner'!C64</f>
        <v>Pet Food</v>
      </c>
      <c r="D101" s="277"/>
      <c r="E101" s="295"/>
      <c r="F101" s="277"/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44"/>
      <c r="O101" s="36"/>
      <c r="P101" s="159"/>
      <c r="Q101" s="160">
        <f t="shared" si="9"/>
        <v>0</v>
      </c>
      <c r="R101" s="159"/>
      <c r="S101" s="5"/>
    </row>
    <row r="102" spans="1:19" ht="19.899999999999999" x14ac:dyDescent="1.1000000000000001">
      <c r="A102" s="26"/>
      <c r="B102" s="144"/>
      <c r="C102" s="295" t="str">
        <f>'Budget Planner'!C65</f>
        <v>Vet Bills</v>
      </c>
      <c r="D102" s="277"/>
      <c r="E102" s="295"/>
      <c r="F102" s="277"/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44"/>
      <c r="O102" s="36"/>
      <c r="P102" s="159"/>
      <c r="Q102" s="160">
        <f t="shared" si="9"/>
        <v>0</v>
      </c>
      <c r="R102" s="159"/>
      <c r="S102" s="5"/>
    </row>
    <row r="103" spans="1:19" ht="19.899999999999999" x14ac:dyDescent="1.1000000000000001">
      <c r="A103" s="26"/>
      <c r="B103" s="144"/>
      <c r="C103" s="295" t="str">
        <f>'Budget Planner'!C66</f>
        <v>Gym</v>
      </c>
      <c r="D103" s="277"/>
      <c r="E103" s="295"/>
      <c r="F103" s="277"/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44"/>
      <c r="O103" s="36"/>
      <c r="P103" s="159"/>
      <c r="Q103" s="160">
        <f t="shared" si="9"/>
        <v>0</v>
      </c>
      <c r="R103" s="159"/>
      <c r="S103" s="5"/>
    </row>
    <row r="104" spans="1:19" ht="19.899999999999999" x14ac:dyDescent="1.1000000000000001">
      <c r="A104" s="26"/>
      <c r="B104" s="144"/>
      <c r="C104" s="295" t="str">
        <f>'Budget Planner'!C67</f>
        <v>Travel</v>
      </c>
      <c r="D104" s="277"/>
      <c r="E104" s="295"/>
      <c r="F104" s="277"/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44"/>
      <c r="O104" s="36"/>
      <c r="P104" s="159"/>
      <c r="Q104" s="160">
        <f t="shared" si="9"/>
        <v>0</v>
      </c>
      <c r="R104" s="159"/>
      <c r="S104" s="5"/>
    </row>
    <row r="105" spans="1:19" ht="19.899999999999999" x14ac:dyDescent="1.1000000000000001">
      <c r="A105" s="26"/>
      <c r="B105" s="144"/>
      <c r="C105" s="295" t="str">
        <f>'Budget Planner'!C68</f>
        <v>Other</v>
      </c>
      <c r="D105" s="277"/>
      <c r="E105" s="295"/>
      <c r="F105" s="277"/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44"/>
      <c r="O105" s="36"/>
      <c r="P105" s="159"/>
      <c r="Q105" s="160">
        <f t="shared" si="9"/>
        <v>0</v>
      </c>
      <c r="R105" s="159"/>
      <c r="S105" s="5"/>
    </row>
    <row r="106" spans="1:19" ht="19.899999999999999" x14ac:dyDescent="1.1000000000000001">
      <c r="A106" s="26"/>
      <c r="B106" s="144"/>
      <c r="C106" s="295" t="str">
        <f>'Budget Planner'!C69</f>
        <v>Other</v>
      </c>
      <c r="D106" s="277"/>
      <c r="E106" s="295"/>
      <c r="F106" s="277"/>
      <c r="G106" s="129">
        <v>0</v>
      </c>
      <c r="H106" s="129">
        <v>0</v>
      </c>
      <c r="I106" s="129">
        <v>0</v>
      </c>
      <c r="J106" s="129">
        <v>0</v>
      </c>
      <c r="K106" s="129">
        <v>0</v>
      </c>
      <c r="L106" s="129">
        <v>0</v>
      </c>
      <c r="M106" s="129">
        <v>0</v>
      </c>
      <c r="N106" s="144"/>
      <c r="O106" s="36"/>
      <c r="P106" s="159"/>
      <c r="Q106" s="160">
        <f t="shared" si="9"/>
        <v>0</v>
      </c>
      <c r="R106" s="159"/>
      <c r="S106" s="5"/>
    </row>
    <row r="107" spans="1:19" ht="19.899999999999999" x14ac:dyDescent="1.1000000000000001">
      <c r="A107" s="26"/>
      <c r="B107" s="144"/>
      <c r="C107" s="295" t="str">
        <f>'Budget Planner'!C70</f>
        <v>Other</v>
      </c>
      <c r="D107" s="277"/>
      <c r="E107" s="295"/>
      <c r="F107" s="277"/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0</v>
      </c>
      <c r="M107" s="129">
        <v>0</v>
      </c>
      <c r="N107" s="144"/>
      <c r="O107" s="36"/>
      <c r="P107" s="159"/>
      <c r="Q107" s="160">
        <f t="shared" si="9"/>
        <v>0</v>
      </c>
      <c r="R107" s="159"/>
      <c r="S107" s="5"/>
    </row>
    <row r="108" spans="1:19" ht="19.899999999999999" x14ac:dyDescent="1.1000000000000001">
      <c r="A108" s="26"/>
      <c r="B108" s="144"/>
      <c r="C108" s="295" t="str">
        <f>'Budget Planner'!C71</f>
        <v>Other</v>
      </c>
      <c r="D108" s="277"/>
      <c r="E108" s="295"/>
      <c r="F108" s="277"/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44"/>
      <c r="O108" s="36"/>
      <c r="P108" s="159"/>
      <c r="Q108" s="160">
        <f t="shared" si="9"/>
        <v>0</v>
      </c>
      <c r="R108" s="159"/>
      <c r="S108" s="5"/>
    </row>
    <row r="109" spans="1:19" ht="19.899999999999999" x14ac:dyDescent="1.1000000000000001">
      <c r="A109" s="37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36"/>
      <c r="P109" s="159"/>
      <c r="Q109" s="161"/>
      <c r="R109" s="159"/>
      <c r="S109" s="9"/>
    </row>
    <row r="110" spans="1:19" ht="21" x14ac:dyDescent="1.1499999999999999">
      <c r="A110" s="38"/>
      <c r="B110" s="144"/>
      <c r="C110" s="297" t="s">
        <v>9</v>
      </c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144"/>
      <c r="O110" s="39"/>
      <c r="P110" s="159"/>
      <c r="Q110" s="160">
        <f>SUM(Q94:Q108)</f>
        <v>0</v>
      </c>
      <c r="R110" s="159"/>
      <c r="S110" s="40"/>
    </row>
    <row r="111" spans="1:19" ht="19.899999999999999" x14ac:dyDescent="1.1000000000000001">
      <c r="A111" s="38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39"/>
      <c r="P111" s="159"/>
      <c r="Q111" s="159"/>
      <c r="R111" s="159"/>
      <c r="S111" s="40"/>
    </row>
    <row r="112" spans="1:19" ht="19.899999999999999" x14ac:dyDescent="1.1000000000000001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42"/>
      <c r="P112" s="24"/>
      <c r="Q112" s="24"/>
      <c r="R112" s="24"/>
      <c r="S112" s="16"/>
    </row>
    <row r="113" spans="1:19" ht="46.15" x14ac:dyDescent="2.5">
      <c r="A113" s="26"/>
      <c r="B113" s="156"/>
      <c r="C113" s="156"/>
      <c r="D113" s="156"/>
      <c r="E113" s="156"/>
      <c r="F113" s="156"/>
      <c r="G113" s="299" t="s">
        <v>30</v>
      </c>
      <c r="H113" s="277"/>
      <c r="I113" s="277"/>
      <c r="J113" s="277"/>
      <c r="K113" s="277"/>
      <c r="L113" s="277"/>
      <c r="M113" s="156"/>
      <c r="N113" s="157"/>
      <c r="O113" s="157"/>
      <c r="P113" s="157"/>
      <c r="Q113" s="157">
        <f>SUM(Q26,Q68,Q47,Q89,Q110)</f>
        <v>0</v>
      </c>
      <c r="R113" s="158"/>
      <c r="S113" s="5"/>
    </row>
    <row r="114" spans="1:19" ht="12.75" x14ac:dyDescent="0.35">
      <c r="A114" s="1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16"/>
    </row>
  </sheetData>
  <sheetProtection sheet="1" objects="1" scenarios="1" selectLockedCells="1"/>
  <mergeCells count="114">
    <mergeCell ref="A1:R2"/>
    <mergeCell ref="A4:R4"/>
    <mergeCell ref="C66:D66"/>
    <mergeCell ref="C68:M68"/>
    <mergeCell ref="C29:D29"/>
    <mergeCell ref="Q29:Q30"/>
    <mergeCell ref="C54:D54"/>
    <mergeCell ref="C55:D55"/>
    <mergeCell ref="C56:D56"/>
    <mergeCell ref="C57:D57"/>
    <mergeCell ref="C58:D58"/>
    <mergeCell ref="C30:F30"/>
    <mergeCell ref="C50:D50"/>
    <mergeCell ref="Q50:Q51"/>
    <mergeCell ref="C51:F51"/>
    <mergeCell ref="C52:D52"/>
    <mergeCell ref="Q8:Q9"/>
    <mergeCell ref="C8:D8"/>
    <mergeCell ref="C9:F9"/>
    <mergeCell ref="C10:D10"/>
    <mergeCell ref="C11:D11"/>
    <mergeCell ref="C12:D12"/>
    <mergeCell ref="C13:D13"/>
    <mergeCell ref="C14:D14"/>
    <mergeCell ref="G113:L113"/>
    <mergeCell ref="C86:D86"/>
    <mergeCell ref="C87:D87"/>
    <mergeCell ref="C92:D92"/>
    <mergeCell ref="C83:D83"/>
    <mergeCell ref="C84:D84"/>
    <mergeCell ref="C85:D85"/>
    <mergeCell ref="C89:M89"/>
    <mergeCell ref="C78:D78"/>
    <mergeCell ref="C79:D79"/>
    <mergeCell ref="C80:D80"/>
    <mergeCell ref="C81:D81"/>
    <mergeCell ref="C82:D82"/>
    <mergeCell ref="C110:M110"/>
    <mergeCell ref="C102:D102"/>
    <mergeCell ref="C103:D103"/>
    <mergeCell ref="C104:D104"/>
    <mergeCell ref="C105:D105"/>
    <mergeCell ref="C6:M6"/>
    <mergeCell ref="C16:D16"/>
    <mergeCell ref="C53:D53"/>
    <mergeCell ref="C17:D17"/>
    <mergeCell ref="C18:D18"/>
    <mergeCell ref="C23:D23"/>
    <mergeCell ref="C24:D24"/>
    <mergeCell ref="C26:M26"/>
    <mergeCell ref="C19:D19"/>
    <mergeCell ref="C20:D20"/>
    <mergeCell ref="C21:D21"/>
    <mergeCell ref="C22:D22"/>
    <mergeCell ref="C15:D15"/>
    <mergeCell ref="Q71:Q72"/>
    <mergeCell ref="C72:F72"/>
    <mergeCell ref="C37:D37"/>
    <mergeCell ref="C38:D38"/>
    <mergeCell ref="C39:D39"/>
    <mergeCell ref="C40:D40"/>
    <mergeCell ref="C41:D41"/>
    <mergeCell ref="C42:D42"/>
    <mergeCell ref="C43:D43"/>
    <mergeCell ref="C71:D71"/>
    <mergeCell ref="C31:D31"/>
    <mergeCell ref="C32:D32"/>
    <mergeCell ref="C33:D33"/>
    <mergeCell ref="C34:D34"/>
    <mergeCell ref="C35:D35"/>
    <mergeCell ref="C36:D36"/>
    <mergeCell ref="C44:D44"/>
    <mergeCell ref="C45:D45"/>
    <mergeCell ref="C47:M47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Q92:Q93"/>
    <mergeCell ref="C93:F93"/>
    <mergeCell ref="C94:D94"/>
    <mergeCell ref="C95:D95"/>
    <mergeCell ref="C96:D96"/>
    <mergeCell ref="C59:D59"/>
    <mergeCell ref="C60:D60"/>
    <mergeCell ref="C61:D61"/>
    <mergeCell ref="C62:D62"/>
    <mergeCell ref="C63:D63"/>
    <mergeCell ref="C64:D64"/>
    <mergeCell ref="C65:D65"/>
    <mergeCell ref="E94:F94"/>
    <mergeCell ref="E95:F95"/>
    <mergeCell ref="C73:D73"/>
    <mergeCell ref="C74:D74"/>
    <mergeCell ref="C75:D75"/>
    <mergeCell ref="C76:D76"/>
    <mergeCell ref="C77:D77"/>
    <mergeCell ref="E104:F104"/>
    <mergeCell ref="E105:F105"/>
    <mergeCell ref="E106:F106"/>
    <mergeCell ref="E107:F107"/>
    <mergeCell ref="C107:D107"/>
    <mergeCell ref="C108:D108"/>
    <mergeCell ref="C106:D106"/>
    <mergeCell ref="C97:D97"/>
    <mergeCell ref="C98:D98"/>
    <mergeCell ref="C99:D99"/>
    <mergeCell ref="C100:D100"/>
    <mergeCell ref="C101:D101"/>
    <mergeCell ref="E108:F108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Footer>&amp;L_x000D_&amp;1#&amp;"Calibri"&amp;10&amp;K000000 Confidential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U113"/>
  <sheetViews>
    <sheetView showGridLines="0" zoomScaleNormal="100" workbookViewId="0">
      <pane ySplit="5" topLeftCell="A6" activePane="bottomLeft" state="frozen"/>
      <selection pane="bottomLeft" activeCell="G10" sqref="G10"/>
    </sheetView>
  </sheetViews>
  <sheetFormatPr defaultColWidth="12.6640625" defaultRowHeight="15.75" customHeight="1" x14ac:dyDescent="0.35"/>
  <cols>
    <col min="1" max="1" width="4.1328125" customWidth="1"/>
    <col min="2" max="2" width="2.6640625" customWidth="1"/>
    <col min="4" max="4" width="13.796875" customWidth="1"/>
    <col min="5" max="5" width="4.33203125" customWidth="1"/>
    <col min="6" max="6" width="3.86328125" customWidth="1"/>
    <col min="14" max="14" width="2.46484375" customWidth="1"/>
    <col min="15" max="15" width="2.19921875" customWidth="1"/>
    <col min="16" max="16" width="2.46484375" customWidth="1"/>
    <col min="17" max="17" width="16.86328125" customWidth="1"/>
    <col min="18" max="19" width="3.332031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14.2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2.75" x14ac:dyDescent="0.35"/>
    <row r="4" spans="1:21" ht="34.15" x14ac:dyDescent="1.85">
      <c r="A4" s="309" t="s">
        <v>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</row>
    <row r="5" spans="1:21" ht="16.899999999999999" customHeight="1" x14ac:dyDescent="0.35"/>
    <row r="6" spans="1:21" ht="42" customHeight="1" x14ac:dyDescent="1.85">
      <c r="A6" s="73"/>
      <c r="B6" s="172"/>
      <c r="C6" s="247" t="s">
        <v>31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172"/>
      <c r="O6" s="172"/>
      <c r="P6" s="173"/>
      <c r="Q6" s="173"/>
      <c r="R6" s="173"/>
      <c r="S6" s="71"/>
      <c r="T6" s="72"/>
    </row>
    <row r="7" spans="1:21" ht="34.15" x14ac:dyDescent="1.85">
      <c r="A7" s="11"/>
      <c r="B7" s="23"/>
      <c r="C7" s="29"/>
      <c r="D7" s="29"/>
      <c r="E7" s="23"/>
      <c r="F7" s="23"/>
      <c r="G7" s="30"/>
      <c r="H7" s="30"/>
      <c r="I7" s="23"/>
      <c r="J7" s="23"/>
      <c r="K7" s="23"/>
      <c r="L7" s="23"/>
      <c r="M7" s="23"/>
      <c r="N7" s="31"/>
      <c r="O7" s="32"/>
      <c r="P7" s="34"/>
      <c r="Q7" s="33"/>
      <c r="R7" s="34"/>
      <c r="S7" s="11"/>
      <c r="T7" s="72"/>
    </row>
    <row r="8" spans="1:21" ht="19.899999999999999" x14ac:dyDescent="1.1000000000000001">
      <c r="A8" s="26"/>
      <c r="B8" s="174"/>
      <c r="C8" s="312"/>
      <c r="D8" s="304"/>
      <c r="E8" s="176"/>
      <c r="F8" s="176"/>
      <c r="G8" s="177"/>
      <c r="H8" s="177"/>
      <c r="I8" s="177"/>
      <c r="J8" s="177"/>
      <c r="K8" s="177"/>
      <c r="L8" s="177"/>
      <c r="M8" s="177"/>
      <c r="N8" s="175"/>
      <c r="O8" s="35"/>
      <c r="P8" s="178"/>
      <c r="Q8" s="311" t="s">
        <v>22</v>
      </c>
      <c r="R8" s="178"/>
      <c r="S8" s="27"/>
    </row>
    <row r="9" spans="1:21" ht="21" x14ac:dyDescent="1.1499999999999999">
      <c r="A9" s="26"/>
      <c r="B9" s="174"/>
      <c r="C9" s="307" t="str">
        <f>'Budget Planner'!C12</f>
        <v>Fixed Expenses (needs)</v>
      </c>
      <c r="D9" s="304"/>
      <c r="E9" s="304"/>
      <c r="F9" s="304"/>
      <c r="G9" s="175" t="s">
        <v>23</v>
      </c>
      <c r="H9" s="175" t="s">
        <v>24</v>
      </c>
      <c r="I9" s="175" t="s">
        <v>25</v>
      </c>
      <c r="J9" s="175" t="s">
        <v>26</v>
      </c>
      <c r="K9" s="175" t="s">
        <v>27</v>
      </c>
      <c r="L9" s="175" t="s">
        <v>28</v>
      </c>
      <c r="M9" s="175" t="s">
        <v>29</v>
      </c>
      <c r="N9" s="176"/>
      <c r="O9" s="36"/>
      <c r="P9" s="178"/>
      <c r="Q9" s="250"/>
      <c r="R9" s="178"/>
      <c r="S9" s="27"/>
    </row>
    <row r="10" spans="1:21" ht="19.899999999999999" x14ac:dyDescent="1.1000000000000001">
      <c r="A10" s="26"/>
      <c r="B10" s="174"/>
      <c r="C10" s="305" t="str">
        <f>IF('Budget Planner'!C13="","",'Budget Planner'!C13)</f>
        <v>Mortgage/Rent</v>
      </c>
      <c r="D10" s="304"/>
      <c r="E10" s="176"/>
      <c r="F10" s="176"/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76"/>
      <c r="O10" s="36"/>
      <c r="P10" s="179"/>
      <c r="Q10" s="180">
        <f t="shared" ref="Q10:Q24" si="0">SUM(G10:M10)</f>
        <v>0</v>
      </c>
      <c r="R10" s="179"/>
      <c r="S10" s="27"/>
    </row>
    <row r="11" spans="1:21" ht="19.899999999999999" x14ac:dyDescent="1.1000000000000001">
      <c r="A11" s="26"/>
      <c r="B11" s="174"/>
      <c r="C11" s="305" t="str">
        <f>IF('Budget Planner'!C14="","",'Budget Planner'!C14)</f>
        <v>Maintenance/Condo Fees</v>
      </c>
      <c r="D11" s="304"/>
      <c r="E11" s="176"/>
      <c r="F11" s="176"/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76"/>
      <c r="O11" s="36"/>
      <c r="P11" s="179"/>
      <c r="Q11" s="180">
        <f t="shared" si="0"/>
        <v>0</v>
      </c>
      <c r="R11" s="179"/>
      <c r="S11" s="27"/>
    </row>
    <row r="12" spans="1:21" ht="19.899999999999999" x14ac:dyDescent="1.1000000000000001">
      <c r="A12" s="26"/>
      <c r="B12" s="174"/>
      <c r="C12" s="305" t="str">
        <f>IF('Budget Planner'!C15="","",'Budget Planner'!C15)</f>
        <v>Property Tax</v>
      </c>
      <c r="D12" s="304"/>
      <c r="E12" s="176"/>
      <c r="F12" s="176"/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76"/>
      <c r="O12" s="36"/>
      <c r="P12" s="179"/>
      <c r="Q12" s="180">
        <f t="shared" si="0"/>
        <v>0</v>
      </c>
      <c r="R12" s="179"/>
      <c r="S12" s="27"/>
    </row>
    <row r="13" spans="1:21" ht="19.899999999999999" x14ac:dyDescent="1.1000000000000001">
      <c r="A13" s="26"/>
      <c r="B13" s="174"/>
      <c r="C13" s="305" t="str">
        <f>IF('Budget Planner'!C16="","",'Budget Planner'!C16)</f>
        <v>Home Insurance</v>
      </c>
      <c r="D13" s="304"/>
      <c r="E13" s="176"/>
      <c r="F13" s="176"/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76"/>
      <c r="O13" s="36"/>
      <c r="P13" s="179"/>
      <c r="Q13" s="180">
        <f t="shared" si="0"/>
        <v>0</v>
      </c>
      <c r="R13" s="179"/>
      <c r="S13" s="27"/>
    </row>
    <row r="14" spans="1:21" ht="19.899999999999999" x14ac:dyDescent="1.1000000000000001">
      <c r="A14" s="26"/>
      <c r="B14" s="174"/>
      <c r="C14" s="305" t="str">
        <f>IF('Budget Planner'!C17="","",'Budget Planner'!C17)</f>
        <v>Repairs &amp; Service Fees</v>
      </c>
      <c r="D14" s="304"/>
      <c r="E14" s="176"/>
      <c r="F14" s="176"/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76"/>
      <c r="O14" s="36"/>
      <c r="P14" s="179"/>
      <c r="Q14" s="180">
        <f t="shared" si="0"/>
        <v>0</v>
      </c>
      <c r="R14" s="179"/>
      <c r="S14" s="27"/>
    </row>
    <row r="15" spans="1:21" ht="19.899999999999999" x14ac:dyDescent="1.1000000000000001">
      <c r="A15" s="26"/>
      <c r="B15" s="174"/>
      <c r="C15" s="305" t="str">
        <f>IF('Budget Planner'!C18="","",'Budget Planner'!C18)</f>
        <v>Home Phone/Cable/Internet</v>
      </c>
      <c r="D15" s="304"/>
      <c r="E15" s="176"/>
      <c r="F15" s="176"/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76"/>
      <c r="O15" s="36"/>
      <c r="P15" s="179"/>
      <c r="Q15" s="180">
        <f t="shared" si="0"/>
        <v>0</v>
      </c>
      <c r="R15" s="179"/>
      <c r="S15" s="27"/>
    </row>
    <row r="16" spans="1:21" ht="19.899999999999999" x14ac:dyDescent="1.1000000000000001">
      <c r="A16" s="26"/>
      <c r="B16" s="174"/>
      <c r="C16" s="305" t="str">
        <f>IF('Budget Planner'!C19="","",'Budget Planner'!C19)</f>
        <v>Cellphone</v>
      </c>
      <c r="D16" s="304"/>
      <c r="E16" s="176"/>
      <c r="F16" s="176"/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76"/>
      <c r="O16" s="36"/>
      <c r="P16" s="179"/>
      <c r="Q16" s="180">
        <f t="shared" si="0"/>
        <v>0</v>
      </c>
      <c r="R16" s="179"/>
      <c r="S16" s="27"/>
    </row>
    <row r="17" spans="1:19" ht="19.899999999999999" x14ac:dyDescent="1.1000000000000001">
      <c r="A17" s="26"/>
      <c r="B17" s="174"/>
      <c r="C17" s="305" t="str">
        <f>IF('Budget Planner'!C20="","",'Budget Planner'!C20)</f>
        <v>Hydro</v>
      </c>
      <c r="D17" s="304"/>
      <c r="E17" s="176"/>
      <c r="F17" s="176"/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76"/>
      <c r="O17" s="36"/>
      <c r="P17" s="179"/>
      <c r="Q17" s="180">
        <f t="shared" si="0"/>
        <v>0</v>
      </c>
      <c r="R17" s="179"/>
      <c r="S17" s="27"/>
    </row>
    <row r="18" spans="1:19" ht="19.899999999999999" x14ac:dyDescent="1.1000000000000001">
      <c r="A18" s="26"/>
      <c r="B18" s="174"/>
      <c r="C18" s="305" t="str">
        <f>IF('Budget Planner'!C21="","",'Budget Planner'!C21)</f>
        <v>Water/Sewer</v>
      </c>
      <c r="D18" s="304"/>
      <c r="E18" s="176"/>
      <c r="F18" s="176"/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76"/>
      <c r="O18" s="36"/>
      <c r="P18" s="179"/>
      <c r="Q18" s="180">
        <f t="shared" si="0"/>
        <v>0</v>
      </c>
      <c r="R18" s="179"/>
      <c r="S18" s="27"/>
    </row>
    <row r="19" spans="1:19" ht="19.899999999999999" x14ac:dyDescent="1.1000000000000001">
      <c r="A19" s="26"/>
      <c r="B19" s="174"/>
      <c r="C19" s="305" t="str">
        <f>IF('Budget Planner'!C22="","",'Budget Planner'!C22)</f>
        <v>Heating/Gas</v>
      </c>
      <c r="D19" s="304"/>
      <c r="E19" s="176"/>
      <c r="F19" s="176"/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76"/>
      <c r="O19" s="36"/>
      <c r="P19" s="179"/>
      <c r="Q19" s="180">
        <f t="shared" si="0"/>
        <v>0</v>
      </c>
      <c r="R19" s="179"/>
      <c r="S19" s="27"/>
    </row>
    <row r="20" spans="1:19" ht="19.899999999999999" x14ac:dyDescent="1.1000000000000001">
      <c r="A20" s="26"/>
      <c r="B20" s="174"/>
      <c r="C20" s="305" t="str">
        <f>IF('Budget Planner'!C23="","",'Budget Planner'!C23)</f>
        <v>Life Insurance</v>
      </c>
      <c r="D20" s="304"/>
      <c r="E20" s="176"/>
      <c r="F20" s="176"/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76"/>
      <c r="O20" s="36"/>
      <c r="P20" s="179"/>
      <c r="Q20" s="180">
        <f t="shared" si="0"/>
        <v>0</v>
      </c>
      <c r="R20" s="179"/>
      <c r="S20" s="27"/>
    </row>
    <row r="21" spans="1:19" ht="19.899999999999999" x14ac:dyDescent="1.1000000000000001">
      <c r="A21" s="26"/>
      <c r="B21" s="174"/>
      <c r="C21" s="305" t="str">
        <f>IF('Budget Planner'!C24="","",'Budget Planner'!C24)</f>
        <v>Loans</v>
      </c>
      <c r="D21" s="304"/>
      <c r="E21" s="176"/>
      <c r="F21" s="176"/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76"/>
      <c r="O21" s="36"/>
      <c r="P21" s="179"/>
      <c r="Q21" s="180">
        <f t="shared" si="0"/>
        <v>0</v>
      </c>
      <c r="R21" s="179"/>
      <c r="S21" s="27"/>
    </row>
    <row r="22" spans="1:19" ht="19.899999999999999" x14ac:dyDescent="1.1000000000000001">
      <c r="A22" s="26"/>
      <c r="B22" s="174"/>
      <c r="C22" s="305" t="str">
        <f>IF('Budget Planner'!C25="","",'Budget Planner'!C25)</f>
        <v>Credit Cards</v>
      </c>
      <c r="D22" s="304"/>
      <c r="E22" s="176"/>
      <c r="F22" s="176"/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76"/>
      <c r="O22" s="36"/>
      <c r="P22" s="179"/>
      <c r="Q22" s="180">
        <f t="shared" si="0"/>
        <v>0</v>
      </c>
      <c r="R22" s="179"/>
      <c r="S22" s="27"/>
    </row>
    <row r="23" spans="1:19" ht="19.899999999999999" x14ac:dyDescent="1.1000000000000001">
      <c r="A23" s="26"/>
      <c r="B23" s="174"/>
      <c r="C23" s="305" t="str">
        <f>IF('Budget Planner'!C26="","",'Budget Planner'!C26)</f>
        <v>Other</v>
      </c>
      <c r="D23" s="304"/>
      <c r="E23" s="176"/>
      <c r="F23" s="176"/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76"/>
      <c r="O23" s="36"/>
      <c r="P23" s="179"/>
      <c r="Q23" s="180">
        <f t="shared" si="0"/>
        <v>0</v>
      </c>
      <c r="R23" s="179"/>
      <c r="S23" s="27"/>
    </row>
    <row r="24" spans="1:19" ht="19.899999999999999" x14ac:dyDescent="1.1000000000000001">
      <c r="A24" s="26"/>
      <c r="B24" s="174"/>
      <c r="C24" s="305" t="str">
        <f>IF('Budget Planner'!C27="","",'Budget Planner'!C27)</f>
        <v>Other</v>
      </c>
      <c r="D24" s="304"/>
      <c r="E24" s="176"/>
      <c r="F24" s="176"/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76"/>
      <c r="O24" s="36"/>
      <c r="P24" s="179"/>
      <c r="Q24" s="180">
        <f t="shared" si="0"/>
        <v>0</v>
      </c>
      <c r="R24" s="179"/>
      <c r="S24" s="27"/>
    </row>
    <row r="25" spans="1:19" ht="19.899999999999999" x14ac:dyDescent="1.1000000000000001">
      <c r="A25" s="37"/>
      <c r="B25" s="181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36"/>
      <c r="P25" s="179"/>
      <c r="Q25" s="182"/>
      <c r="R25" s="179"/>
      <c r="S25" s="9"/>
    </row>
    <row r="26" spans="1:19" ht="21" x14ac:dyDescent="1.1499999999999999">
      <c r="A26" s="38"/>
      <c r="B26" s="181"/>
      <c r="C26" s="306" t="s">
        <v>9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176"/>
      <c r="O26" s="39"/>
      <c r="P26" s="179"/>
      <c r="Q26" s="180">
        <f>SUM(Q10:Q24)</f>
        <v>0</v>
      </c>
      <c r="R26" s="179"/>
      <c r="S26" s="40"/>
    </row>
    <row r="27" spans="1:19" ht="19.899999999999999" x14ac:dyDescent="1.1000000000000001">
      <c r="A27" s="38"/>
      <c r="B27" s="181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39"/>
      <c r="P27" s="179"/>
      <c r="Q27" s="179"/>
      <c r="R27" s="179"/>
      <c r="S27" s="40"/>
    </row>
    <row r="28" spans="1:19" ht="19.899999999999999" x14ac:dyDescent="1.100000000000000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6"/>
    </row>
    <row r="29" spans="1:19" ht="19.899999999999999" x14ac:dyDescent="1.1000000000000001">
      <c r="A29" s="26"/>
      <c r="B29" s="176"/>
      <c r="C29" s="305"/>
      <c r="D29" s="304"/>
      <c r="E29" s="176"/>
      <c r="F29" s="176"/>
      <c r="G29" s="183" t="str">
        <f t="shared" ref="G29:M29" si="1">IF(G8="","",G8)</f>
        <v/>
      </c>
      <c r="H29" s="183" t="str">
        <f t="shared" si="1"/>
        <v/>
      </c>
      <c r="I29" s="183" t="str">
        <f t="shared" si="1"/>
        <v/>
      </c>
      <c r="J29" s="183" t="str">
        <f t="shared" si="1"/>
        <v/>
      </c>
      <c r="K29" s="183" t="str">
        <f t="shared" si="1"/>
        <v/>
      </c>
      <c r="L29" s="183" t="str">
        <f t="shared" si="1"/>
        <v/>
      </c>
      <c r="M29" s="183" t="str">
        <f t="shared" si="1"/>
        <v/>
      </c>
      <c r="N29" s="176"/>
      <c r="O29" s="36"/>
      <c r="P29" s="184"/>
      <c r="Q29" s="308" t="s">
        <v>22</v>
      </c>
      <c r="R29" s="184"/>
      <c r="S29" s="5"/>
    </row>
    <row r="30" spans="1:19" ht="21" x14ac:dyDescent="1.1499999999999999">
      <c r="A30" s="26"/>
      <c r="B30" s="176"/>
      <c r="C30" s="307" t="str">
        <f>'Budget Planner'!L12</f>
        <v>Living (needs)</v>
      </c>
      <c r="D30" s="304"/>
      <c r="E30" s="304"/>
      <c r="F30" s="304"/>
      <c r="G30" s="175" t="s">
        <v>23</v>
      </c>
      <c r="H30" s="175" t="s">
        <v>24</v>
      </c>
      <c r="I30" s="175" t="s">
        <v>25</v>
      </c>
      <c r="J30" s="175" t="s">
        <v>26</v>
      </c>
      <c r="K30" s="175" t="s">
        <v>27</v>
      </c>
      <c r="L30" s="175" t="s">
        <v>28</v>
      </c>
      <c r="M30" s="175" t="s">
        <v>29</v>
      </c>
      <c r="N30" s="176"/>
      <c r="O30" s="36"/>
      <c r="P30" s="184"/>
      <c r="Q30" s="304"/>
      <c r="R30" s="184"/>
      <c r="S30" s="5"/>
    </row>
    <row r="31" spans="1:19" ht="19.899999999999999" x14ac:dyDescent="1.1000000000000001">
      <c r="A31" s="26"/>
      <c r="B31" s="176"/>
      <c r="C31" s="305" t="str">
        <f>IF('Budget Planner'!L13="","",'Budget Planner'!L13)</f>
        <v>Groceries</v>
      </c>
      <c r="D31" s="304"/>
      <c r="E31" s="176"/>
      <c r="F31" s="176"/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76"/>
      <c r="O31" s="36"/>
      <c r="P31" s="184"/>
      <c r="Q31" s="180">
        <f t="shared" ref="Q31:Q45" si="2">SUM(G31:M31)</f>
        <v>0</v>
      </c>
      <c r="R31" s="184"/>
      <c r="S31" s="5"/>
    </row>
    <row r="32" spans="1:19" ht="19.899999999999999" x14ac:dyDescent="1.1000000000000001">
      <c r="A32" s="26"/>
      <c r="B32" s="176"/>
      <c r="C32" s="305" t="str">
        <f>IF('Budget Planner'!L14="","",'Budget Planner'!L14)</f>
        <v>Costco</v>
      </c>
      <c r="D32" s="304"/>
      <c r="E32" s="176"/>
      <c r="F32" s="176"/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76"/>
      <c r="O32" s="36"/>
      <c r="P32" s="184"/>
      <c r="Q32" s="180">
        <f t="shared" si="2"/>
        <v>0</v>
      </c>
      <c r="R32" s="184"/>
      <c r="S32" s="5"/>
    </row>
    <row r="33" spans="1:19" ht="19.899999999999999" x14ac:dyDescent="1.1000000000000001">
      <c r="A33" s="26"/>
      <c r="B33" s="176"/>
      <c r="C33" s="305" t="str">
        <f>IF('Budget Planner'!L15="","",'Budget Planner'!L15)</f>
        <v>Snacks</v>
      </c>
      <c r="D33" s="304"/>
      <c r="E33" s="176"/>
      <c r="F33" s="176"/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76"/>
      <c r="O33" s="36"/>
      <c r="P33" s="184"/>
      <c r="Q33" s="180">
        <f t="shared" si="2"/>
        <v>0</v>
      </c>
      <c r="R33" s="184"/>
      <c r="S33" s="5"/>
    </row>
    <row r="34" spans="1:19" ht="19.899999999999999" x14ac:dyDescent="1.1000000000000001">
      <c r="A34" s="26"/>
      <c r="B34" s="176"/>
      <c r="C34" s="305" t="str">
        <f>IF('Budget Planner'!L16="","",'Budget Planner'!L16)</f>
        <v>Childcare</v>
      </c>
      <c r="D34" s="304"/>
      <c r="E34" s="176"/>
      <c r="F34" s="176"/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76"/>
      <c r="O34" s="36"/>
      <c r="P34" s="184"/>
      <c r="Q34" s="180">
        <f t="shared" si="2"/>
        <v>0</v>
      </c>
      <c r="R34" s="184"/>
      <c r="S34" s="5"/>
    </row>
    <row r="35" spans="1:19" ht="19.899999999999999" x14ac:dyDescent="1.1000000000000001">
      <c r="A35" s="26"/>
      <c r="B35" s="176"/>
      <c r="C35" s="305" t="str">
        <f>IF('Budget Planner'!L17="","",'Budget Planner'!L17)</f>
        <v>Child Essentials</v>
      </c>
      <c r="D35" s="304"/>
      <c r="E35" s="176"/>
      <c r="F35" s="176"/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76"/>
      <c r="O35" s="36"/>
      <c r="P35" s="184"/>
      <c r="Q35" s="180">
        <f t="shared" si="2"/>
        <v>0</v>
      </c>
      <c r="R35" s="184"/>
      <c r="S35" s="5"/>
    </row>
    <row r="36" spans="1:19" ht="19.899999999999999" x14ac:dyDescent="1.1000000000000001">
      <c r="A36" s="26"/>
      <c r="B36" s="176"/>
      <c r="C36" s="305" t="str">
        <f>IF('Budget Planner'!L18="","",'Budget Planner'!L18)</f>
        <v>Clothing</v>
      </c>
      <c r="D36" s="304"/>
      <c r="E36" s="176"/>
      <c r="F36" s="176"/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76"/>
      <c r="O36" s="36"/>
      <c r="P36" s="184"/>
      <c r="Q36" s="180">
        <f t="shared" si="2"/>
        <v>0</v>
      </c>
      <c r="R36" s="184"/>
      <c r="S36" s="5"/>
    </row>
    <row r="37" spans="1:19" ht="19.899999999999999" x14ac:dyDescent="1.1000000000000001">
      <c r="A37" s="26"/>
      <c r="B37" s="176"/>
      <c r="C37" s="305" t="str">
        <f>IF('Budget Planner'!L19="","",'Budget Planner'!L19)</f>
        <v>Meds &amp; Vitamins</v>
      </c>
      <c r="D37" s="304"/>
      <c r="E37" s="176"/>
      <c r="F37" s="176"/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76"/>
      <c r="O37" s="36"/>
      <c r="P37" s="184"/>
      <c r="Q37" s="180">
        <f t="shared" si="2"/>
        <v>0</v>
      </c>
      <c r="R37" s="184"/>
      <c r="S37" s="5"/>
    </row>
    <row r="38" spans="1:19" ht="19.899999999999999" x14ac:dyDescent="1.1000000000000001">
      <c r="A38" s="26"/>
      <c r="B38" s="176"/>
      <c r="C38" s="305" t="str">
        <f>IF('Budget Planner'!L20="","",'Budget Planner'!L20)</f>
        <v>Dental Work</v>
      </c>
      <c r="D38" s="304"/>
      <c r="E38" s="176"/>
      <c r="F38" s="176"/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76"/>
      <c r="O38" s="36"/>
      <c r="P38" s="184"/>
      <c r="Q38" s="180">
        <f t="shared" si="2"/>
        <v>0</v>
      </c>
      <c r="R38" s="184"/>
      <c r="S38" s="5"/>
    </row>
    <row r="39" spans="1:19" ht="19.899999999999999" x14ac:dyDescent="1.1000000000000001">
      <c r="A39" s="26"/>
      <c r="B39" s="176"/>
      <c r="C39" s="305" t="str">
        <f>IF('Budget Planner'!L21="","",'Budget Planner'!L21)</f>
        <v>Specialists</v>
      </c>
      <c r="D39" s="304"/>
      <c r="E39" s="176"/>
      <c r="F39" s="176"/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76"/>
      <c r="O39" s="36"/>
      <c r="P39" s="184"/>
      <c r="Q39" s="180">
        <f t="shared" si="2"/>
        <v>0</v>
      </c>
      <c r="R39" s="184"/>
      <c r="S39" s="5"/>
    </row>
    <row r="40" spans="1:19" ht="19.899999999999999" x14ac:dyDescent="1.1000000000000001">
      <c r="A40" s="26"/>
      <c r="B40" s="176"/>
      <c r="C40" s="305" t="str">
        <f>IF('Budget Planner'!L22="","",'Budget Planner'!L22)</f>
        <v>Footwear</v>
      </c>
      <c r="D40" s="304"/>
      <c r="E40" s="176"/>
      <c r="F40" s="176"/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76"/>
      <c r="O40" s="36"/>
      <c r="P40" s="184"/>
      <c r="Q40" s="180">
        <f t="shared" si="2"/>
        <v>0</v>
      </c>
      <c r="R40" s="184"/>
      <c r="S40" s="5"/>
    </row>
    <row r="41" spans="1:19" ht="19.899999999999999" x14ac:dyDescent="1.1000000000000001">
      <c r="A41" s="26"/>
      <c r="B41" s="176"/>
      <c r="C41" s="305" t="str">
        <f>IF('Budget Planner'!L23="","",'Budget Planner'!L23)</f>
        <v>Prescriptions</v>
      </c>
      <c r="D41" s="304"/>
      <c r="E41" s="176"/>
      <c r="F41" s="176"/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76"/>
      <c r="O41" s="36"/>
      <c r="P41" s="184"/>
      <c r="Q41" s="180">
        <f t="shared" si="2"/>
        <v>0</v>
      </c>
      <c r="R41" s="184"/>
      <c r="S41" s="5"/>
    </row>
    <row r="42" spans="1:19" ht="19.899999999999999" x14ac:dyDescent="1.1000000000000001">
      <c r="A42" s="26"/>
      <c r="B42" s="176"/>
      <c r="C42" s="305" t="str">
        <f>IF('Budget Planner'!L24="","",'Budget Planner'!L24)</f>
        <v>Eyecare</v>
      </c>
      <c r="D42" s="304"/>
      <c r="E42" s="176"/>
      <c r="F42" s="176"/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76"/>
      <c r="O42" s="36"/>
      <c r="P42" s="184"/>
      <c r="Q42" s="180">
        <f t="shared" si="2"/>
        <v>0</v>
      </c>
      <c r="R42" s="184"/>
      <c r="S42" s="5"/>
    </row>
    <row r="43" spans="1:19" ht="19.899999999999999" x14ac:dyDescent="1.1000000000000001">
      <c r="A43" s="26"/>
      <c r="B43" s="176"/>
      <c r="C43" s="305" t="str">
        <f>IF('Budget Planner'!L25="","",'Budget Planner'!L25)</f>
        <v>Bank Fees</v>
      </c>
      <c r="D43" s="304"/>
      <c r="E43" s="176"/>
      <c r="F43" s="176"/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76"/>
      <c r="O43" s="36"/>
      <c r="P43" s="184"/>
      <c r="Q43" s="180">
        <f t="shared" si="2"/>
        <v>0</v>
      </c>
      <c r="R43" s="184"/>
      <c r="S43" s="5"/>
    </row>
    <row r="44" spans="1:19" ht="19.899999999999999" x14ac:dyDescent="1.1000000000000001">
      <c r="A44" s="26"/>
      <c r="B44" s="176"/>
      <c r="C44" s="305" t="str">
        <f>IF('Budget Planner'!L26="","",'Budget Planner'!L26)</f>
        <v>Other</v>
      </c>
      <c r="D44" s="304"/>
      <c r="E44" s="176"/>
      <c r="F44" s="176"/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76"/>
      <c r="O44" s="36"/>
      <c r="P44" s="184"/>
      <c r="Q44" s="180">
        <f t="shared" si="2"/>
        <v>0</v>
      </c>
      <c r="R44" s="184"/>
      <c r="S44" s="5"/>
    </row>
    <row r="45" spans="1:19" ht="19.899999999999999" x14ac:dyDescent="1.1000000000000001">
      <c r="A45" s="26"/>
      <c r="B45" s="176"/>
      <c r="C45" s="305" t="str">
        <f>IF('Budget Planner'!L27="","",'Budget Planner'!L27)</f>
        <v>Other</v>
      </c>
      <c r="D45" s="304"/>
      <c r="E45" s="176"/>
      <c r="F45" s="176"/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76"/>
      <c r="O45" s="36"/>
      <c r="P45" s="184"/>
      <c r="Q45" s="180">
        <f t="shared" si="2"/>
        <v>0</v>
      </c>
      <c r="R45" s="184"/>
      <c r="S45" s="5"/>
    </row>
    <row r="46" spans="1:19" ht="19.899999999999999" x14ac:dyDescent="1.1000000000000001">
      <c r="A46" s="2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36"/>
      <c r="P46" s="184"/>
      <c r="Q46" s="186"/>
      <c r="R46" s="184"/>
      <c r="S46" s="5"/>
    </row>
    <row r="47" spans="1:19" ht="21" x14ac:dyDescent="1.1499999999999999">
      <c r="A47" s="26"/>
      <c r="B47" s="176"/>
      <c r="C47" s="306" t="s">
        <v>9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176"/>
      <c r="O47" s="39"/>
      <c r="P47" s="184"/>
      <c r="Q47" s="180">
        <f>SUM(Q31:Q45)</f>
        <v>0</v>
      </c>
      <c r="R47" s="184"/>
      <c r="S47" s="5"/>
    </row>
    <row r="48" spans="1:19" ht="19.899999999999999" x14ac:dyDescent="1.1000000000000001">
      <c r="A48" s="2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39"/>
      <c r="P48" s="184"/>
      <c r="Q48" s="184"/>
      <c r="R48" s="184"/>
      <c r="S48" s="5"/>
    </row>
    <row r="49" spans="1:19" ht="19.899999999999999" x14ac:dyDescent="1.100000000000000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6"/>
    </row>
    <row r="50" spans="1:19" ht="19.899999999999999" x14ac:dyDescent="1.1000000000000001">
      <c r="A50" s="26"/>
      <c r="B50" s="176"/>
      <c r="C50" s="305"/>
      <c r="D50" s="304"/>
      <c r="E50" s="176"/>
      <c r="F50" s="176"/>
      <c r="G50" s="183" t="str">
        <f t="shared" ref="G50:M50" si="3">IF(G8="","",G8)</f>
        <v/>
      </c>
      <c r="H50" s="183" t="str">
        <f t="shared" si="3"/>
        <v/>
      </c>
      <c r="I50" s="183" t="str">
        <f t="shared" si="3"/>
        <v/>
      </c>
      <c r="J50" s="183" t="str">
        <f t="shared" si="3"/>
        <v/>
      </c>
      <c r="K50" s="183" t="str">
        <f t="shared" si="3"/>
        <v/>
      </c>
      <c r="L50" s="183" t="str">
        <f t="shared" si="3"/>
        <v/>
      </c>
      <c r="M50" s="183" t="str">
        <f t="shared" si="3"/>
        <v/>
      </c>
      <c r="N50" s="176"/>
      <c r="O50" s="36"/>
      <c r="P50" s="184"/>
      <c r="Q50" s="308" t="s">
        <v>22</v>
      </c>
      <c r="R50" s="184"/>
      <c r="S50" s="5"/>
    </row>
    <row r="51" spans="1:19" ht="21" x14ac:dyDescent="1.1499999999999999">
      <c r="A51" s="26"/>
      <c r="B51" s="176"/>
      <c r="C51" s="307" t="str">
        <f>'Budget Planner'!C34</f>
        <v>Transportation (needs)</v>
      </c>
      <c r="D51" s="304"/>
      <c r="E51" s="304"/>
      <c r="F51" s="304"/>
      <c r="G51" s="175" t="s">
        <v>23</v>
      </c>
      <c r="H51" s="175" t="s">
        <v>24</v>
      </c>
      <c r="I51" s="175" t="s">
        <v>25</v>
      </c>
      <c r="J51" s="175" t="s">
        <v>26</v>
      </c>
      <c r="K51" s="175" t="s">
        <v>27</v>
      </c>
      <c r="L51" s="175" t="s">
        <v>28</v>
      </c>
      <c r="M51" s="175" t="s">
        <v>29</v>
      </c>
      <c r="N51" s="176"/>
      <c r="O51" s="36"/>
      <c r="P51" s="184"/>
      <c r="Q51" s="304"/>
      <c r="R51" s="184"/>
      <c r="S51" s="5"/>
    </row>
    <row r="52" spans="1:19" ht="19.899999999999999" x14ac:dyDescent="1.1000000000000001">
      <c r="A52" s="26"/>
      <c r="B52" s="176"/>
      <c r="C52" s="305" t="str">
        <f>IF('Budget Planner'!C35="","",'Budget Planner'!C35)</f>
        <v>Car Payment/Savings</v>
      </c>
      <c r="D52" s="304"/>
      <c r="E52" s="176"/>
      <c r="F52" s="176"/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76"/>
      <c r="O52" s="36"/>
      <c r="P52" s="184"/>
      <c r="Q52" s="180">
        <f t="shared" ref="Q52:Q66" si="4">SUM(G52:M52)</f>
        <v>0</v>
      </c>
      <c r="R52" s="184"/>
      <c r="S52" s="5"/>
    </row>
    <row r="53" spans="1:19" ht="19.899999999999999" x14ac:dyDescent="1.1000000000000001">
      <c r="A53" s="26"/>
      <c r="B53" s="176"/>
      <c r="C53" s="305" t="str">
        <f>IF('Budget Planner'!C36="","",'Budget Planner'!C36)</f>
        <v>Auto Insurance</v>
      </c>
      <c r="D53" s="304"/>
      <c r="E53" s="176"/>
      <c r="F53" s="176"/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76"/>
      <c r="O53" s="36"/>
      <c r="P53" s="184"/>
      <c r="Q53" s="180">
        <f t="shared" si="4"/>
        <v>0</v>
      </c>
      <c r="R53" s="184"/>
      <c r="S53" s="5"/>
    </row>
    <row r="54" spans="1:19" ht="19.899999999999999" x14ac:dyDescent="1.1000000000000001">
      <c r="A54" s="26"/>
      <c r="B54" s="176"/>
      <c r="C54" s="305" t="str">
        <f>IF('Budget Planner'!C37="","",'Budget Planner'!C37)</f>
        <v>License Fees</v>
      </c>
      <c r="D54" s="304"/>
      <c r="E54" s="176"/>
      <c r="F54" s="176"/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76"/>
      <c r="O54" s="36"/>
      <c r="P54" s="184"/>
      <c r="Q54" s="180">
        <f t="shared" si="4"/>
        <v>0</v>
      </c>
      <c r="R54" s="184"/>
      <c r="S54" s="5"/>
    </row>
    <row r="55" spans="1:19" ht="19.899999999999999" x14ac:dyDescent="1.1000000000000001">
      <c r="A55" s="26"/>
      <c r="B55" s="176"/>
      <c r="C55" s="305" t="str">
        <f>IF('Budget Planner'!C38="","",'Budget Planner'!C38)</f>
        <v>Fuel/Gas</v>
      </c>
      <c r="D55" s="304"/>
      <c r="E55" s="176"/>
      <c r="F55" s="176"/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76"/>
      <c r="O55" s="36"/>
      <c r="P55" s="184"/>
      <c r="Q55" s="180">
        <f t="shared" si="4"/>
        <v>0</v>
      </c>
      <c r="R55" s="184"/>
      <c r="S55" s="5"/>
    </row>
    <row r="56" spans="1:19" ht="19.899999999999999" x14ac:dyDescent="1.1000000000000001">
      <c r="A56" s="26"/>
      <c r="B56" s="176"/>
      <c r="C56" s="305" t="str">
        <f>IF('Budget Planner'!C39="","",'Budget Planner'!C39)</f>
        <v>Parking</v>
      </c>
      <c r="D56" s="304"/>
      <c r="E56" s="176"/>
      <c r="F56" s="176"/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76"/>
      <c r="O56" s="36"/>
      <c r="P56" s="184"/>
      <c r="Q56" s="180">
        <f t="shared" si="4"/>
        <v>0</v>
      </c>
      <c r="R56" s="184"/>
      <c r="S56" s="5"/>
    </row>
    <row r="57" spans="1:19" ht="19.899999999999999" x14ac:dyDescent="1.1000000000000001">
      <c r="A57" s="26"/>
      <c r="B57" s="176"/>
      <c r="C57" s="305" t="str">
        <f>IF('Budget Planner'!C40="","",'Budget Planner'!C40)</f>
        <v>Maintenance</v>
      </c>
      <c r="D57" s="304"/>
      <c r="E57" s="176"/>
      <c r="F57" s="176"/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76"/>
      <c r="O57" s="36"/>
      <c r="P57" s="184"/>
      <c r="Q57" s="180">
        <f t="shared" si="4"/>
        <v>0</v>
      </c>
      <c r="R57" s="184"/>
      <c r="S57" s="5"/>
    </row>
    <row r="58" spans="1:19" ht="19.899999999999999" x14ac:dyDescent="1.1000000000000001">
      <c r="A58" s="26"/>
      <c r="B58" s="176"/>
      <c r="C58" s="305" t="str">
        <f>IF('Budget Planner'!C41="","",'Budget Planner'!C41)</f>
        <v>Transit Passes</v>
      </c>
      <c r="D58" s="304"/>
      <c r="E58" s="176"/>
      <c r="F58" s="176"/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76"/>
      <c r="O58" s="36"/>
      <c r="P58" s="184"/>
      <c r="Q58" s="180">
        <f t="shared" si="4"/>
        <v>0</v>
      </c>
      <c r="R58" s="184"/>
      <c r="S58" s="5"/>
    </row>
    <row r="59" spans="1:19" ht="19.899999999999999" x14ac:dyDescent="1.1000000000000001">
      <c r="A59" s="26"/>
      <c r="B59" s="176"/>
      <c r="C59" s="305" t="str">
        <f>IF('Budget Planner'!C42="","",'Budget Planner'!C42)</f>
        <v>Uber/Lyft/Taxis</v>
      </c>
      <c r="D59" s="304"/>
      <c r="E59" s="176"/>
      <c r="F59" s="176"/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76"/>
      <c r="O59" s="36"/>
      <c r="P59" s="184"/>
      <c r="Q59" s="180">
        <f t="shared" ref="Q59:Q65" si="5">SUM(G59:M59)</f>
        <v>0</v>
      </c>
      <c r="R59" s="184"/>
      <c r="S59" s="5"/>
    </row>
    <row r="60" spans="1:19" ht="19.899999999999999" x14ac:dyDescent="1.1000000000000001">
      <c r="A60" s="26"/>
      <c r="B60" s="176"/>
      <c r="C60" s="305" t="str">
        <f>IF('Budget Planner'!C43="","",'Budget Planner'!C43)</f>
        <v>Other</v>
      </c>
      <c r="D60" s="304"/>
      <c r="E60" s="176"/>
      <c r="F60" s="176"/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76"/>
      <c r="O60" s="36"/>
      <c r="P60" s="184"/>
      <c r="Q60" s="180">
        <f t="shared" si="5"/>
        <v>0</v>
      </c>
      <c r="R60" s="184"/>
      <c r="S60" s="5"/>
    </row>
    <row r="61" spans="1:19" ht="19.899999999999999" x14ac:dyDescent="1.1000000000000001">
      <c r="A61" s="26"/>
      <c r="B61" s="176"/>
      <c r="C61" s="305" t="str">
        <f>IF('Budget Planner'!C44="","",'Budget Planner'!C44)</f>
        <v>Other</v>
      </c>
      <c r="D61" s="304"/>
      <c r="E61" s="176"/>
      <c r="F61" s="176"/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76"/>
      <c r="O61" s="36"/>
      <c r="P61" s="184"/>
      <c r="Q61" s="180">
        <f t="shared" si="5"/>
        <v>0</v>
      </c>
      <c r="R61" s="184"/>
      <c r="S61" s="5"/>
    </row>
    <row r="62" spans="1:19" ht="19.899999999999999" x14ac:dyDescent="1.1000000000000001">
      <c r="A62" s="26"/>
      <c r="B62" s="176"/>
      <c r="C62" s="305" t="str">
        <f>IF('Budget Planner'!C45="","",'Budget Planner'!C45)</f>
        <v>Other</v>
      </c>
      <c r="D62" s="304"/>
      <c r="E62" s="176"/>
      <c r="F62" s="176"/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76"/>
      <c r="O62" s="36"/>
      <c r="P62" s="184"/>
      <c r="Q62" s="180">
        <f t="shared" si="5"/>
        <v>0</v>
      </c>
      <c r="R62" s="184"/>
      <c r="S62" s="5"/>
    </row>
    <row r="63" spans="1:19" ht="19.899999999999999" x14ac:dyDescent="1.1000000000000001">
      <c r="A63" s="26"/>
      <c r="B63" s="176"/>
      <c r="C63" s="305" t="str">
        <f>IF('Budget Planner'!C46="","",'Budget Planner'!C46)</f>
        <v>Other</v>
      </c>
      <c r="D63" s="304"/>
      <c r="E63" s="176"/>
      <c r="F63" s="176"/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76"/>
      <c r="O63" s="36"/>
      <c r="P63" s="184"/>
      <c r="Q63" s="180">
        <f t="shared" si="5"/>
        <v>0</v>
      </c>
      <c r="R63" s="184"/>
      <c r="S63" s="5"/>
    </row>
    <row r="64" spans="1:19" ht="19.899999999999999" x14ac:dyDescent="1.1000000000000001">
      <c r="A64" s="26"/>
      <c r="B64" s="176"/>
      <c r="C64" s="305" t="str">
        <f>IF('Budget Planner'!C47="","",'Budget Planner'!C47)</f>
        <v>Other</v>
      </c>
      <c r="D64" s="304"/>
      <c r="E64" s="176"/>
      <c r="F64" s="176"/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76"/>
      <c r="O64" s="36"/>
      <c r="P64" s="184"/>
      <c r="Q64" s="180">
        <f t="shared" si="5"/>
        <v>0</v>
      </c>
      <c r="R64" s="184"/>
      <c r="S64" s="5"/>
    </row>
    <row r="65" spans="1:19" ht="19.899999999999999" x14ac:dyDescent="1.1000000000000001">
      <c r="A65" s="26"/>
      <c r="B65" s="176"/>
      <c r="C65" s="305" t="str">
        <f>IF('Budget Planner'!C48="","",'Budget Planner'!C48)</f>
        <v>Other</v>
      </c>
      <c r="D65" s="304"/>
      <c r="E65" s="176"/>
      <c r="F65" s="176"/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76"/>
      <c r="O65" s="36"/>
      <c r="P65" s="184"/>
      <c r="Q65" s="180">
        <f t="shared" si="5"/>
        <v>0</v>
      </c>
      <c r="R65" s="184"/>
      <c r="S65" s="5"/>
    </row>
    <row r="66" spans="1:19" ht="19.899999999999999" x14ac:dyDescent="1.1000000000000001">
      <c r="A66" s="26"/>
      <c r="B66" s="176"/>
      <c r="C66" s="305" t="str">
        <f>IF('Budget Planner'!C49="","",'Budget Planner'!C49)</f>
        <v>Other</v>
      </c>
      <c r="D66" s="304"/>
      <c r="E66" s="176"/>
      <c r="F66" s="176"/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76"/>
      <c r="O66" s="36"/>
      <c r="P66" s="184"/>
      <c r="Q66" s="180">
        <f t="shared" si="4"/>
        <v>0</v>
      </c>
      <c r="R66" s="184"/>
      <c r="S66" s="5"/>
    </row>
    <row r="67" spans="1:19" ht="19.899999999999999" x14ac:dyDescent="1.1000000000000001">
      <c r="A67" s="37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36"/>
      <c r="P67" s="184"/>
      <c r="Q67" s="186"/>
      <c r="R67" s="184"/>
      <c r="S67" s="9"/>
    </row>
    <row r="68" spans="1:19" ht="21" x14ac:dyDescent="1.1499999999999999">
      <c r="A68" s="38"/>
      <c r="B68" s="176"/>
      <c r="C68" s="306" t="s">
        <v>9</v>
      </c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176"/>
      <c r="O68" s="36"/>
      <c r="P68" s="184"/>
      <c r="Q68" s="180">
        <f>SUM(Q52:Q66)</f>
        <v>0</v>
      </c>
      <c r="R68" s="184"/>
      <c r="S68" s="40"/>
    </row>
    <row r="69" spans="1:19" ht="19.899999999999999" x14ac:dyDescent="1.1000000000000001">
      <c r="A69" s="38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36"/>
      <c r="P69" s="184"/>
      <c r="Q69" s="184"/>
      <c r="R69" s="184"/>
      <c r="S69" s="40"/>
    </row>
    <row r="70" spans="1:19" ht="19.899999999999999" x14ac:dyDescent="1.1000000000000001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3"/>
      <c r="P70" s="24"/>
      <c r="Q70" s="24"/>
      <c r="R70" s="24"/>
      <c r="S70" s="16"/>
    </row>
    <row r="71" spans="1:19" ht="19.899999999999999" x14ac:dyDescent="1.1000000000000001">
      <c r="A71" s="26"/>
      <c r="B71" s="176"/>
      <c r="C71" s="305"/>
      <c r="D71" s="304"/>
      <c r="E71" s="176"/>
      <c r="F71" s="176"/>
      <c r="G71" s="183" t="str">
        <f>IF(G8="","",G8)</f>
        <v/>
      </c>
      <c r="H71" s="183" t="str">
        <f t="shared" ref="H71:M71" si="6">IF(H8="","",H8)</f>
        <v/>
      </c>
      <c r="I71" s="183" t="str">
        <f t="shared" si="6"/>
        <v/>
      </c>
      <c r="J71" s="183" t="str">
        <f t="shared" si="6"/>
        <v/>
      </c>
      <c r="K71" s="183" t="str">
        <f t="shared" si="6"/>
        <v/>
      </c>
      <c r="L71" s="183" t="str">
        <f t="shared" si="6"/>
        <v/>
      </c>
      <c r="M71" s="183" t="str">
        <f t="shared" si="6"/>
        <v/>
      </c>
      <c r="N71" s="176"/>
      <c r="O71" s="36"/>
      <c r="P71" s="184"/>
      <c r="Q71" s="308" t="s">
        <v>22</v>
      </c>
      <c r="R71" s="184"/>
      <c r="S71" s="5"/>
    </row>
    <row r="72" spans="1:19" ht="21" x14ac:dyDescent="1.1499999999999999">
      <c r="A72" s="26"/>
      <c r="B72" s="176"/>
      <c r="C72" s="307" t="str">
        <f>'Budget Planner'!L34</f>
        <v>Savings &amp; Giving (savings)</v>
      </c>
      <c r="D72" s="304"/>
      <c r="E72" s="304"/>
      <c r="F72" s="304"/>
      <c r="G72" s="175" t="s">
        <v>23</v>
      </c>
      <c r="H72" s="175" t="s">
        <v>24</v>
      </c>
      <c r="I72" s="175" t="s">
        <v>25</v>
      </c>
      <c r="J72" s="175" t="s">
        <v>26</v>
      </c>
      <c r="K72" s="175" t="s">
        <v>27</v>
      </c>
      <c r="L72" s="175" t="s">
        <v>28</v>
      </c>
      <c r="M72" s="175" t="s">
        <v>29</v>
      </c>
      <c r="N72" s="176"/>
      <c r="O72" s="36"/>
      <c r="P72" s="184"/>
      <c r="Q72" s="304"/>
      <c r="R72" s="184"/>
      <c r="S72" s="5"/>
    </row>
    <row r="73" spans="1:19" ht="19.899999999999999" x14ac:dyDescent="1.1000000000000001">
      <c r="A73" s="26"/>
      <c r="B73" s="176"/>
      <c r="C73" s="305" t="str">
        <f>IF('Budget Planner'!L35="","",'Budget Planner'!L35)</f>
        <v>Tithe</v>
      </c>
      <c r="D73" s="304"/>
      <c r="E73" s="176"/>
      <c r="F73" s="176"/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76"/>
      <c r="O73" s="36"/>
      <c r="P73" s="184"/>
      <c r="Q73" s="180">
        <f t="shared" ref="Q73:Q87" si="7">SUM(G73:M73)</f>
        <v>0</v>
      </c>
      <c r="R73" s="184"/>
      <c r="S73" s="5"/>
    </row>
    <row r="74" spans="1:19" ht="19.899999999999999" x14ac:dyDescent="1.1000000000000001">
      <c r="A74" s="26"/>
      <c r="B74" s="176"/>
      <c r="C74" s="305" t="str">
        <f>IF('Budget Planner'!L36="","",'Budget Planner'!L36)</f>
        <v>Pledge</v>
      </c>
      <c r="D74" s="304"/>
      <c r="E74" s="176"/>
      <c r="F74" s="176"/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76"/>
      <c r="O74" s="36"/>
      <c r="P74" s="184"/>
      <c r="Q74" s="180">
        <f t="shared" si="7"/>
        <v>0</v>
      </c>
      <c r="R74" s="184"/>
      <c r="S74" s="5"/>
    </row>
    <row r="75" spans="1:19" ht="19.899999999999999" x14ac:dyDescent="1.1000000000000001">
      <c r="A75" s="26"/>
      <c r="B75" s="176"/>
      <c r="C75" s="305" t="str">
        <f>IF('Budget Planner'!L37="","",'Budget Planner'!L37)</f>
        <v>Retirement</v>
      </c>
      <c r="D75" s="304"/>
      <c r="E75" s="176"/>
      <c r="F75" s="176"/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76"/>
      <c r="O75" s="36"/>
      <c r="P75" s="184"/>
      <c r="Q75" s="180">
        <f t="shared" si="7"/>
        <v>0</v>
      </c>
      <c r="R75" s="184"/>
      <c r="S75" s="5"/>
    </row>
    <row r="76" spans="1:19" ht="19.899999999999999" x14ac:dyDescent="1.1000000000000001">
      <c r="A76" s="26"/>
      <c r="B76" s="176"/>
      <c r="C76" s="305" t="str">
        <f>IF('Budget Planner'!L38="","",'Budget Planner'!L38)</f>
        <v>RESP</v>
      </c>
      <c r="D76" s="304"/>
      <c r="E76" s="176"/>
      <c r="F76" s="176"/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76"/>
      <c r="O76" s="36"/>
      <c r="P76" s="184"/>
      <c r="Q76" s="180">
        <f t="shared" si="7"/>
        <v>0</v>
      </c>
      <c r="R76" s="184"/>
      <c r="S76" s="5"/>
    </row>
    <row r="77" spans="1:19" ht="19.899999999999999" x14ac:dyDescent="1.1000000000000001">
      <c r="A77" s="26"/>
      <c r="B77" s="176"/>
      <c r="C77" s="305" t="str">
        <f>IF('Budget Planner'!L39="","",'Budget Planner'!L39)</f>
        <v>Blessings</v>
      </c>
      <c r="D77" s="304"/>
      <c r="E77" s="176"/>
      <c r="F77" s="176"/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76"/>
      <c r="O77" s="36"/>
      <c r="P77" s="184"/>
      <c r="Q77" s="180">
        <f t="shared" si="7"/>
        <v>0</v>
      </c>
      <c r="R77" s="184"/>
      <c r="S77" s="5"/>
    </row>
    <row r="78" spans="1:19" ht="19.899999999999999" x14ac:dyDescent="1.1000000000000001">
      <c r="A78" s="26"/>
      <c r="B78" s="176"/>
      <c r="C78" s="305" t="str">
        <f>IF('Budget Planner'!L40="","",'Budget Planner'!L40)</f>
        <v>Taxes</v>
      </c>
      <c r="D78" s="304"/>
      <c r="E78" s="176"/>
      <c r="F78" s="176"/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76"/>
      <c r="O78" s="36"/>
      <c r="P78" s="184"/>
      <c r="Q78" s="180">
        <f t="shared" si="7"/>
        <v>0</v>
      </c>
      <c r="R78" s="184"/>
      <c r="S78" s="5"/>
    </row>
    <row r="79" spans="1:19" ht="19.899999999999999" x14ac:dyDescent="1.1000000000000001">
      <c r="A79" s="26"/>
      <c r="B79" s="176"/>
      <c r="C79" s="305" t="str">
        <f>IF('Budget Planner'!L41="","",'Budget Planner'!L41)</f>
        <v>Savings</v>
      </c>
      <c r="D79" s="304"/>
      <c r="E79" s="176"/>
      <c r="F79" s="176"/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76"/>
      <c r="O79" s="36"/>
      <c r="P79" s="184"/>
      <c r="Q79" s="180">
        <f t="shared" si="7"/>
        <v>0</v>
      </c>
      <c r="R79" s="184"/>
      <c r="S79" s="5"/>
    </row>
    <row r="80" spans="1:19" ht="19.899999999999999" x14ac:dyDescent="1.1000000000000001">
      <c r="A80" s="26"/>
      <c r="B80" s="176"/>
      <c r="C80" s="305" t="str">
        <f>IF('Budget Planner'!L42="","",'Budget Planner'!L42)</f>
        <v>Other</v>
      </c>
      <c r="D80" s="304"/>
      <c r="E80" s="176"/>
      <c r="F80" s="176"/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76"/>
      <c r="O80" s="36"/>
      <c r="P80" s="184"/>
      <c r="Q80" s="180">
        <f t="shared" si="7"/>
        <v>0</v>
      </c>
      <c r="R80" s="184"/>
      <c r="S80" s="5"/>
    </row>
    <row r="81" spans="1:19" ht="19.899999999999999" x14ac:dyDescent="1.1000000000000001">
      <c r="A81" s="26"/>
      <c r="B81" s="176"/>
      <c r="C81" s="305" t="str">
        <f>IF('Budget Planner'!L43="","",'Budget Planner'!L43)</f>
        <v>Other</v>
      </c>
      <c r="D81" s="304"/>
      <c r="E81" s="176"/>
      <c r="F81" s="176"/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76"/>
      <c r="O81" s="36"/>
      <c r="P81" s="184"/>
      <c r="Q81" s="180">
        <f t="shared" si="7"/>
        <v>0</v>
      </c>
      <c r="R81" s="184"/>
      <c r="S81" s="5"/>
    </row>
    <row r="82" spans="1:19" ht="19.899999999999999" x14ac:dyDescent="1.1000000000000001">
      <c r="A82" s="26"/>
      <c r="B82" s="176"/>
      <c r="C82" s="305" t="str">
        <f>IF('Budget Planner'!L44="","",'Budget Planner'!L44)</f>
        <v>Other</v>
      </c>
      <c r="D82" s="304"/>
      <c r="E82" s="176"/>
      <c r="F82" s="176"/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76"/>
      <c r="O82" s="36"/>
      <c r="P82" s="184"/>
      <c r="Q82" s="180">
        <f t="shared" si="7"/>
        <v>0</v>
      </c>
      <c r="R82" s="184"/>
      <c r="S82" s="5"/>
    </row>
    <row r="83" spans="1:19" ht="19.899999999999999" x14ac:dyDescent="1.1000000000000001">
      <c r="A83" s="26"/>
      <c r="B83" s="176"/>
      <c r="C83" s="305" t="str">
        <f>IF('Budget Planner'!L45="","",'Budget Planner'!L45)</f>
        <v>Other</v>
      </c>
      <c r="D83" s="304"/>
      <c r="E83" s="176"/>
      <c r="F83" s="176"/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76"/>
      <c r="O83" s="36"/>
      <c r="P83" s="184"/>
      <c r="Q83" s="180">
        <f t="shared" si="7"/>
        <v>0</v>
      </c>
      <c r="R83" s="184"/>
      <c r="S83" s="5"/>
    </row>
    <row r="84" spans="1:19" ht="19.899999999999999" x14ac:dyDescent="1.1000000000000001">
      <c r="A84" s="26"/>
      <c r="B84" s="176"/>
      <c r="C84" s="305" t="str">
        <f>IF('Budget Planner'!L46="","",'Budget Planner'!L46)</f>
        <v>Other</v>
      </c>
      <c r="D84" s="304"/>
      <c r="E84" s="176"/>
      <c r="F84" s="176"/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76"/>
      <c r="O84" s="36"/>
      <c r="P84" s="184"/>
      <c r="Q84" s="180">
        <f t="shared" si="7"/>
        <v>0</v>
      </c>
      <c r="R84" s="184"/>
      <c r="S84" s="5"/>
    </row>
    <row r="85" spans="1:19" ht="19.899999999999999" x14ac:dyDescent="1.1000000000000001">
      <c r="A85" s="26"/>
      <c r="B85" s="176"/>
      <c r="C85" s="305" t="str">
        <f>IF('Budget Planner'!L47="","",'Budget Planner'!L47)</f>
        <v>Other</v>
      </c>
      <c r="D85" s="304"/>
      <c r="E85" s="176"/>
      <c r="F85" s="176"/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76"/>
      <c r="O85" s="36"/>
      <c r="P85" s="184"/>
      <c r="Q85" s="180">
        <f t="shared" si="7"/>
        <v>0</v>
      </c>
      <c r="R85" s="184"/>
      <c r="S85" s="5"/>
    </row>
    <row r="86" spans="1:19" ht="19.899999999999999" x14ac:dyDescent="1.1000000000000001">
      <c r="A86" s="26"/>
      <c r="B86" s="176"/>
      <c r="C86" s="305" t="str">
        <f>IF('Budget Planner'!L48="","",'Budget Planner'!L48)</f>
        <v>Other</v>
      </c>
      <c r="D86" s="304"/>
      <c r="E86" s="176"/>
      <c r="F86" s="176"/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76"/>
      <c r="O86" s="36"/>
      <c r="P86" s="184"/>
      <c r="Q86" s="180">
        <f t="shared" si="7"/>
        <v>0</v>
      </c>
      <c r="R86" s="184"/>
      <c r="S86" s="5"/>
    </row>
    <row r="87" spans="1:19" ht="19.899999999999999" x14ac:dyDescent="1.1000000000000001">
      <c r="A87" s="26"/>
      <c r="B87" s="176"/>
      <c r="C87" s="305" t="str">
        <f>IF('Budget Planner'!L49="","",'Budget Planner'!L49)</f>
        <v>Other</v>
      </c>
      <c r="D87" s="304"/>
      <c r="E87" s="176"/>
      <c r="F87" s="176"/>
      <c r="G87" s="129">
        <v>0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0</v>
      </c>
      <c r="N87" s="176"/>
      <c r="O87" s="36"/>
      <c r="P87" s="184"/>
      <c r="Q87" s="180">
        <f t="shared" si="7"/>
        <v>0</v>
      </c>
      <c r="R87" s="184"/>
      <c r="S87" s="5"/>
    </row>
    <row r="88" spans="1:19" ht="19.899999999999999" x14ac:dyDescent="1.1000000000000001">
      <c r="A88" s="3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36"/>
      <c r="P88" s="184"/>
      <c r="Q88" s="186"/>
      <c r="R88" s="184"/>
      <c r="S88" s="9"/>
    </row>
    <row r="89" spans="1:19" ht="21" x14ac:dyDescent="1.1499999999999999">
      <c r="A89" s="38"/>
      <c r="B89" s="176"/>
      <c r="C89" s="306" t="s">
        <v>9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176"/>
      <c r="O89" s="39"/>
      <c r="P89" s="184"/>
      <c r="Q89" s="180">
        <f>SUM(Q73:Q87)</f>
        <v>0</v>
      </c>
      <c r="R89" s="184"/>
      <c r="S89" s="40"/>
    </row>
    <row r="90" spans="1:19" ht="19.899999999999999" x14ac:dyDescent="1.1000000000000001">
      <c r="A90" s="38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39"/>
      <c r="P90" s="184"/>
      <c r="Q90" s="184"/>
      <c r="R90" s="184"/>
      <c r="S90" s="40"/>
    </row>
    <row r="91" spans="1:19" ht="19.899999999999999" x14ac:dyDescent="1.1000000000000001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42"/>
      <c r="P91" s="24"/>
      <c r="Q91" s="24"/>
      <c r="R91" s="24"/>
      <c r="S91" s="16"/>
    </row>
    <row r="92" spans="1:19" ht="19.899999999999999" x14ac:dyDescent="1.1000000000000001">
      <c r="A92" s="26"/>
      <c r="B92" s="176"/>
      <c r="C92" s="305"/>
      <c r="D92" s="304"/>
      <c r="E92" s="176"/>
      <c r="F92" s="176"/>
      <c r="G92" s="183" t="str">
        <f t="shared" ref="G92:M92" si="8">IF(G50="","",G50)</f>
        <v/>
      </c>
      <c r="H92" s="183" t="str">
        <f t="shared" si="8"/>
        <v/>
      </c>
      <c r="I92" s="183" t="str">
        <f t="shared" si="8"/>
        <v/>
      </c>
      <c r="J92" s="183" t="str">
        <f t="shared" si="8"/>
        <v/>
      </c>
      <c r="K92" s="183" t="str">
        <f t="shared" si="8"/>
        <v/>
      </c>
      <c r="L92" s="183" t="str">
        <f t="shared" si="8"/>
        <v/>
      </c>
      <c r="M92" s="183" t="str">
        <f t="shared" si="8"/>
        <v/>
      </c>
      <c r="N92" s="176"/>
      <c r="O92" s="36"/>
      <c r="P92" s="184"/>
      <c r="Q92" s="308" t="s">
        <v>22</v>
      </c>
      <c r="R92" s="184"/>
      <c r="S92" s="5"/>
    </row>
    <row r="93" spans="1:19" ht="21" x14ac:dyDescent="1.1499999999999999">
      <c r="A93" s="26"/>
      <c r="B93" s="176"/>
      <c r="C93" s="307" t="str">
        <f>'Budget Planner'!C56</f>
        <v>Lifestyle (wants)</v>
      </c>
      <c r="D93" s="304"/>
      <c r="E93" s="304"/>
      <c r="F93" s="304"/>
      <c r="G93" s="175" t="s">
        <v>23</v>
      </c>
      <c r="H93" s="175" t="s">
        <v>24</v>
      </c>
      <c r="I93" s="175" t="s">
        <v>25</v>
      </c>
      <c r="J93" s="175" t="s">
        <v>26</v>
      </c>
      <c r="K93" s="175" t="s">
        <v>27</v>
      </c>
      <c r="L93" s="175" t="s">
        <v>28</v>
      </c>
      <c r="M93" s="175" t="s">
        <v>29</v>
      </c>
      <c r="N93" s="176"/>
      <c r="O93" s="36"/>
      <c r="P93" s="184"/>
      <c r="Q93" s="304"/>
      <c r="R93" s="184"/>
      <c r="S93" s="5"/>
    </row>
    <row r="94" spans="1:19" ht="19.899999999999999" x14ac:dyDescent="1.1000000000000001">
      <c r="A94" s="26"/>
      <c r="B94" s="176"/>
      <c r="C94" s="305" t="str">
        <f>'Budget Planner'!C57</f>
        <v>Alcohol</v>
      </c>
      <c r="D94" s="304"/>
      <c r="E94" s="305"/>
      <c r="F94" s="304"/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76"/>
      <c r="O94" s="36"/>
      <c r="P94" s="184"/>
      <c r="Q94" s="180">
        <f t="shared" ref="Q94:Q108" si="9">SUM(G94:M94)</f>
        <v>0</v>
      </c>
      <c r="R94" s="184"/>
      <c r="S94" s="5"/>
    </row>
    <row r="95" spans="1:19" ht="19.899999999999999" x14ac:dyDescent="1.1000000000000001">
      <c r="A95" s="26"/>
      <c r="B95" s="176"/>
      <c r="C95" s="305" t="str">
        <f>'Budget Planner'!C58</f>
        <v>Personal Grooming</v>
      </c>
      <c r="D95" s="304"/>
      <c r="E95" s="305"/>
      <c r="F95" s="304"/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76"/>
      <c r="O95" s="36"/>
      <c r="P95" s="184"/>
      <c r="Q95" s="180">
        <f t="shared" si="9"/>
        <v>0</v>
      </c>
      <c r="R95" s="184"/>
      <c r="S95" s="5"/>
    </row>
    <row r="96" spans="1:19" ht="19.899999999999999" x14ac:dyDescent="1.1000000000000001">
      <c r="A96" s="26"/>
      <c r="B96" s="176"/>
      <c r="C96" s="305" t="str">
        <f>'Budget Planner'!C59</f>
        <v>Fun Outings</v>
      </c>
      <c r="D96" s="304"/>
      <c r="E96" s="305"/>
      <c r="F96" s="304"/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76"/>
      <c r="O96" s="36"/>
      <c r="P96" s="184"/>
      <c r="Q96" s="180">
        <f t="shared" si="9"/>
        <v>0</v>
      </c>
      <c r="R96" s="184"/>
      <c r="S96" s="5"/>
    </row>
    <row r="97" spans="1:19" ht="19.899999999999999" x14ac:dyDescent="1.1000000000000001">
      <c r="A97" s="26"/>
      <c r="B97" s="176"/>
      <c r="C97" s="305" t="str">
        <f>'Budget Planner'!C60</f>
        <v>Gifts</v>
      </c>
      <c r="D97" s="304"/>
      <c r="E97" s="305"/>
      <c r="F97" s="304"/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76"/>
      <c r="O97" s="36"/>
      <c r="P97" s="184"/>
      <c r="Q97" s="180">
        <f t="shared" si="9"/>
        <v>0</v>
      </c>
      <c r="R97" s="184"/>
      <c r="S97" s="5"/>
    </row>
    <row r="98" spans="1:19" ht="19.899999999999999" x14ac:dyDescent="1.1000000000000001">
      <c r="A98" s="26"/>
      <c r="B98" s="176"/>
      <c r="C98" s="305" t="str">
        <f>'Budget Planner'!C61</f>
        <v>Hobbies</v>
      </c>
      <c r="D98" s="304"/>
      <c r="E98" s="305"/>
      <c r="F98" s="304"/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76"/>
      <c r="O98" s="36"/>
      <c r="P98" s="184"/>
      <c r="Q98" s="180">
        <f t="shared" si="9"/>
        <v>0</v>
      </c>
      <c r="R98" s="184"/>
      <c r="S98" s="5"/>
    </row>
    <row r="99" spans="1:19" ht="19.899999999999999" x14ac:dyDescent="1.1000000000000001">
      <c r="A99" s="26"/>
      <c r="B99" s="176"/>
      <c r="C99" s="305" t="str">
        <f>'Budget Planner'!C62</f>
        <v>Restaurants</v>
      </c>
      <c r="D99" s="304"/>
      <c r="E99" s="305"/>
      <c r="F99" s="304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76"/>
      <c r="O99" s="36"/>
      <c r="P99" s="184"/>
      <c r="Q99" s="180">
        <f t="shared" si="9"/>
        <v>0</v>
      </c>
      <c r="R99" s="184"/>
      <c r="S99" s="5"/>
    </row>
    <row r="100" spans="1:19" ht="19.899999999999999" x14ac:dyDescent="1.1000000000000001">
      <c r="A100" s="26"/>
      <c r="B100" s="176"/>
      <c r="C100" s="305" t="str">
        <f>'Budget Planner'!C63</f>
        <v>Subscriptions</v>
      </c>
      <c r="D100" s="304"/>
      <c r="E100" s="305"/>
      <c r="F100" s="304"/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76"/>
      <c r="O100" s="36"/>
      <c r="P100" s="184"/>
      <c r="Q100" s="180">
        <f t="shared" si="9"/>
        <v>0</v>
      </c>
      <c r="R100" s="184"/>
      <c r="S100" s="5"/>
    </row>
    <row r="101" spans="1:19" ht="19.899999999999999" x14ac:dyDescent="1.1000000000000001">
      <c r="A101" s="26"/>
      <c r="B101" s="176"/>
      <c r="C101" s="305" t="str">
        <f>'Budget Planner'!C64</f>
        <v>Pet Food</v>
      </c>
      <c r="D101" s="304"/>
      <c r="E101" s="305"/>
      <c r="F101" s="304"/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76"/>
      <c r="O101" s="36"/>
      <c r="P101" s="184"/>
      <c r="Q101" s="180">
        <f t="shared" si="9"/>
        <v>0</v>
      </c>
      <c r="R101" s="184"/>
      <c r="S101" s="5"/>
    </row>
    <row r="102" spans="1:19" ht="19.899999999999999" x14ac:dyDescent="1.1000000000000001">
      <c r="A102" s="26"/>
      <c r="B102" s="176"/>
      <c r="C102" s="305" t="str">
        <f>'Budget Planner'!C65</f>
        <v>Vet Bills</v>
      </c>
      <c r="D102" s="304"/>
      <c r="E102" s="305"/>
      <c r="F102" s="304"/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76"/>
      <c r="O102" s="36"/>
      <c r="P102" s="184"/>
      <c r="Q102" s="180">
        <f t="shared" si="9"/>
        <v>0</v>
      </c>
      <c r="R102" s="184"/>
      <c r="S102" s="5"/>
    </row>
    <row r="103" spans="1:19" ht="19.899999999999999" x14ac:dyDescent="1.1000000000000001">
      <c r="A103" s="26"/>
      <c r="B103" s="176"/>
      <c r="C103" s="305" t="str">
        <f>'Budget Planner'!C66</f>
        <v>Gym</v>
      </c>
      <c r="D103" s="304"/>
      <c r="E103" s="305"/>
      <c r="F103" s="304"/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76"/>
      <c r="O103" s="36"/>
      <c r="P103" s="184"/>
      <c r="Q103" s="180">
        <f t="shared" si="9"/>
        <v>0</v>
      </c>
      <c r="R103" s="184"/>
      <c r="S103" s="5"/>
    </row>
    <row r="104" spans="1:19" ht="19.899999999999999" x14ac:dyDescent="1.1000000000000001">
      <c r="A104" s="26"/>
      <c r="B104" s="176"/>
      <c r="C104" s="305" t="str">
        <f>'Budget Planner'!C67</f>
        <v>Travel</v>
      </c>
      <c r="D104" s="304"/>
      <c r="E104" s="305"/>
      <c r="F104" s="304"/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76"/>
      <c r="O104" s="36"/>
      <c r="P104" s="184"/>
      <c r="Q104" s="180">
        <f t="shared" si="9"/>
        <v>0</v>
      </c>
      <c r="R104" s="184"/>
      <c r="S104" s="5"/>
    </row>
    <row r="105" spans="1:19" ht="19.899999999999999" x14ac:dyDescent="1.1000000000000001">
      <c r="A105" s="26"/>
      <c r="B105" s="176"/>
      <c r="C105" s="305" t="str">
        <f>'Budget Planner'!C68</f>
        <v>Other</v>
      </c>
      <c r="D105" s="304"/>
      <c r="E105" s="305"/>
      <c r="F105" s="304"/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76"/>
      <c r="O105" s="36"/>
      <c r="P105" s="184"/>
      <c r="Q105" s="180">
        <f t="shared" si="9"/>
        <v>0</v>
      </c>
      <c r="R105" s="184"/>
      <c r="S105" s="5"/>
    </row>
    <row r="106" spans="1:19" ht="19.899999999999999" x14ac:dyDescent="1.1000000000000001">
      <c r="A106" s="26"/>
      <c r="B106" s="176"/>
      <c r="C106" s="305" t="str">
        <f>'Budget Planner'!C69</f>
        <v>Other</v>
      </c>
      <c r="D106" s="304"/>
      <c r="E106" s="305"/>
      <c r="F106" s="304"/>
      <c r="G106" s="129">
        <v>0</v>
      </c>
      <c r="H106" s="129">
        <v>0</v>
      </c>
      <c r="I106" s="129">
        <v>0</v>
      </c>
      <c r="J106" s="129">
        <v>0</v>
      </c>
      <c r="K106" s="129">
        <v>0</v>
      </c>
      <c r="L106" s="129">
        <v>0</v>
      </c>
      <c r="M106" s="129">
        <v>0</v>
      </c>
      <c r="N106" s="176"/>
      <c r="O106" s="36"/>
      <c r="P106" s="184"/>
      <c r="Q106" s="180">
        <f t="shared" si="9"/>
        <v>0</v>
      </c>
      <c r="R106" s="184"/>
      <c r="S106" s="5"/>
    </row>
    <row r="107" spans="1:19" ht="19.899999999999999" x14ac:dyDescent="1.1000000000000001">
      <c r="A107" s="26"/>
      <c r="B107" s="176"/>
      <c r="C107" s="305" t="str">
        <f>'Budget Planner'!C70</f>
        <v>Other</v>
      </c>
      <c r="D107" s="304"/>
      <c r="E107" s="305"/>
      <c r="F107" s="304"/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0</v>
      </c>
      <c r="M107" s="129">
        <v>0</v>
      </c>
      <c r="N107" s="176"/>
      <c r="O107" s="36"/>
      <c r="P107" s="184"/>
      <c r="Q107" s="180">
        <f t="shared" si="9"/>
        <v>0</v>
      </c>
      <c r="R107" s="184"/>
      <c r="S107" s="5"/>
    </row>
    <row r="108" spans="1:19" ht="19.899999999999999" x14ac:dyDescent="1.1000000000000001">
      <c r="A108" s="26"/>
      <c r="B108" s="176"/>
      <c r="C108" s="305" t="str">
        <f>'Budget Planner'!C71</f>
        <v>Other</v>
      </c>
      <c r="D108" s="304"/>
      <c r="E108" s="305"/>
      <c r="F108" s="304"/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76"/>
      <c r="O108" s="36"/>
      <c r="P108" s="184"/>
      <c r="Q108" s="180">
        <f t="shared" si="9"/>
        <v>0</v>
      </c>
      <c r="R108" s="184"/>
      <c r="S108" s="5"/>
    </row>
    <row r="109" spans="1:19" ht="19.899999999999999" x14ac:dyDescent="1.1000000000000001">
      <c r="A109" s="37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36"/>
      <c r="P109" s="184"/>
      <c r="Q109" s="186"/>
      <c r="R109" s="184"/>
      <c r="S109" s="9"/>
    </row>
    <row r="110" spans="1:19" ht="21" x14ac:dyDescent="1.1499999999999999">
      <c r="A110" s="38"/>
      <c r="B110" s="176"/>
      <c r="C110" s="306" t="s">
        <v>9</v>
      </c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176"/>
      <c r="O110" s="39"/>
      <c r="P110" s="184"/>
      <c r="Q110" s="180">
        <f>SUM(Q94:Q108)</f>
        <v>0</v>
      </c>
      <c r="R110" s="184"/>
      <c r="S110" s="40"/>
    </row>
    <row r="111" spans="1:19" ht="19.899999999999999" x14ac:dyDescent="1.1000000000000001">
      <c r="A111" s="38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39"/>
      <c r="P111" s="184"/>
      <c r="Q111" s="184"/>
      <c r="R111" s="184"/>
      <c r="S111" s="40"/>
    </row>
    <row r="112" spans="1:19" ht="19.899999999999999" x14ac:dyDescent="1.1000000000000001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42"/>
      <c r="P112" s="24"/>
      <c r="Q112" s="24"/>
      <c r="R112" s="24"/>
      <c r="S112" s="16"/>
    </row>
    <row r="113" spans="1:19" ht="46.15" x14ac:dyDescent="2.5">
      <c r="A113" s="26"/>
      <c r="B113" s="187"/>
      <c r="C113" s="187"/>
      <c r="D113" s="187"/>
      <c r="E113" s="187"/>
      <c r="F113" s="187"/>
      <c r="G113" s="303" t="s">
        <v>30</v>
      </c>
      <c r="H113" s="304"/>
      <c r="I113" s="304"/>
      <c r="J113" s="304"/>
      <c r="K113" s="304"/>
      <c r="L113" s="304"/>
      <c r="M113" s="187"/>
      <c r="N113" s="188"/>
      <c r="O113" s="188"/>
      <c r="P113" s="188"/>
      <c r="Q113" s="188">
        <f>SUM(Q26,Q68,Q47,Q89,Q110)</f>
        <v>0</v>
      </c>
      <c r="R113" s="189"/>
      <c r="S113" s="5"/>
    </row>
  </sheetData>
  <sheetProtection sheet="1" objects="1" scenarios="1" selectLockedCells="1"/>
  <mergeCells count="114">
    <mergeCell ref="C23:D23"/>
    <mergeCell ref="C24:D24"/>
    <mergeCell ref="C59:D59"/>
    <mergeCell ref="C60:D60"/>
    <mergeCell ref="C61:D61"/>
    <mergeCell ref="C34:D34"/>
    <mergeCell ref="C35:D35"/>
    <mergeCell ref="C36:D36"/>
    <mergeCell ref="C57:D57"/>
    <mergeCell ref="C29:D29"/>
    <mergeCell ref="C31:D31"/>
    <mergeCell ref="C32:D32"/>
    <mergeCell ref="C33:D33"/>
    <mergeCell ref="C58:D58"/>
    <mergeCell ref="C37:D37"/>
    <mergeCell ref="C38:D38"/>
    <mergeCell ref="C39:D39"/>
    <mergeCell ref="C40:D40"/>
    <mergeCell ref="C41:D41"/>
    <mergeCell ref="C44:D44"/>
    <mergeCell ref="C45:D45"/>
    <mergeCell ref="C47:M47"/>
    <mergeCell ref="C51:F51"/>
    <mergeCell ref="C52:D52"/>
    <mergeCell ref="A1:R2"/>
    <mergeCell ref="A4:R4"/>
    <mergeCell ref="C6:M6"/>
    <mergeCell ref="C17:D17"/>
    <mergeCell ref="C18:D18"/>
    <mergeCell ref="C50:D50"/>
    <mergeCell ref="Q8:Q9"/>
    <mergeCell ref="C9:F9"/>
    <mergeCell ref="C10:D10"/>
    <mergeCell ref="C11:D11"/>
    <mergeCell ref="C19:D19"/>
    <mergeCell ref="C12:D12"/>
    <mergeCell ref="C13:D13"/>
    <mergeCell ref="C14:D14"/>
    <mergeCell ref="C15:D15"/>
    <mergeCell ref="C16:D16"/>
    <mergeCell ref="C8:D8"/>
    <mergeCell ref="C21:D21"/>
    <mergeCell ref="C22:D22"/>
    <mergeCell ref="Q29:Q30"/>
    <mergeCell ref="C30:F30"/>
    <mergeCell ref="C20:D20"/>
    <mergeCell ref="C26:M26"/>
    <mergeCell ref="Q50:Q51"/>
    <mergeCell ref="C87:D87"/>
    <mergeCell ref="C92:D92"/>
    <mergeCell ref="C98:D98"/>
    <mergeCell ref="C102:D102"/>
    <mergeCell ref="E102:F102"/>
    <mergeCell ref="C103:D103"/>
    <mergeCell ref="E103:F103"/>
    <mergeCell ref="C74:D74"/>
    <mergeCell ref="Q92:Q93"/>
    <mergeCell ref="C66:D66"/>
    <mergeCell ref="C68:M68"/>
    <mergeCell ref="C62:D62"/>
    <mergeCell ref="C63:D63"/>
    <mergeCell ref="C64:D64"/>
    <mergeCell ref="C65:D65"/>
    <mergeCell ref="Q71:Q72"/>
    <mergeCell ref="C72:F72"/>
    <mergeCell ref="C86:D86"/>
    <mergeCell ref="E107:F107"/>
    <mergeCell ref="C100:D100"/>
    <mergeCell ref="E100:F100"/>
    <mergeCell ref="C101:D101"/>
    <mergeCell ref="E101:F101"/>
    <mergeCell ref="E99:F99"/>
    <mergeCell ref="C42:D42"/>
    <mergeCell ref="C43:D43"/>
    <mergeCell ref="C71:D71"/>
    <mergeCell ref="C104:D104"/>
    <mergeCell ref="E104:F104"/>
    <mergeCell ref="C93:F93"/>
    <mergeCell ref="C94:D94"/>
    <mergeCell ref="E94:F94"/>
    <mergeCell ref="C95:D95"/>
    <mergeCell ref="E95:F95"/>
    <mergeCell ref="C96:D96"/>
    <mergeCell ref="E96:F96"/>
    <mergeCell ref="C97:D97"/>
    <mergeCell ref="E97:F97"/>
    <mergeCell ref="C53:D53"/>
    <mergeCell ref="C54:D54"/>
    <mergeCell ref="C55:D55"/>
    <mergeCell ref="C56:D56"/>
    <mergeCell ref="G113:L113"/>
    <mergeCell ref="C73:D73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9:M89"/>
    <mergeCell ref="E98:F98"/>
    <mergeCell ref="C99:D99"/>
    <mergeCell ref="C108:D108"/>
    <mergeCell ref="E108:F108"/>
    <mergeCell ref="C110:M110"/>
    <mergeCell ref="C105:D105"/>
    <mergeCell ref="E105:F105"/>
    <mergeCell ref="C106:D106"/>
    <mergeCell ref="E106:F106"/>
    <mergeCell ref="C107:D107"/>
  </mergeCells>
  <printOptions horizontalCentered="1" gridLines="1"/>
  <pageMargins left="0.7" right="0.7" top="0.75" bottom="0.75" header="0" footer="0"/>
  <pageSetup fitToHeight="0" pageOrder="overThenDown" orientation="landscape" cellComments="atEnd" r:id="rId1"/>
  <headerFooter>
    <oddFooter>&amp;L_x000D_&amp;1#&amp;"Calibri"&amp;10&amp;K000000 Confidential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U113"/>
  <sheetViews>
    <sheetView showGridLines="0" zoomScaleNormal="100" workbookViewId="0">
      <pane ySplit="5" topLeftCell="A6" activePane="bottomLeft" state="frozen"/>
      <selection pane="bottomLeft" activeCell="G10" sqref="G10"/>
    </sheetView>
  </sheetViews>
  <sheetFormatPr defaultColWidth="12.6640625" defaultRowHeight="15.75" customHeight="1" x14ac:dyDescent="0.35"/>
  <cols>
    <col min="1" max="1" width="4.1328125" customWidth="1"/>
    <col min="2" max="2" width="2.6640625" customWidth="1"/>
    <col min="4" max="4" width="13.796875" customWidth="1"/>
    <col min="5" max="5" width="4.33203125" customWidth="1"/>
    <col min="6" max="6" width="3.86328125" customWidth="1"/>
    <col min="14" max="14" width="2.46484375" customWidth="1"/>
    <col min="15" max="15" width="2.19921875" customWidth="1"/>
    <col min="16" max="16" width="2.46484375" customWidth="1"/>
    <col min="17" max="17" width="16.86328125" customWidth="1"/>
    <col min="18" max="19" width="3.332031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14.2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2.75" x14ac:dyDescent="0.35"/>
    <row r="4" spans="1:21" ht="34.15" x14ac:dyDescent="1.85">
      <c r="A4" s="309" t="s">
        <v>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</row>
    <row r="5" spans="1:21" ht="16.899999999999999" customHeight="1" x14ac:dyDescent="0.35"/>
    <row r="6" spans="1:21" ht="42" customHeight="1" x14ac:dyDescent="1.85">
      <c r="A6" s="73"/>
      <c r="B6" s="172"/>
      <c r="C6" s="247" t="s">
        <v>32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172"/>
      <c r="O6" s="172"/>
      <c r="P6" s="173"/>
      <c r="Q6" s="173"/>
      <c r="R6" s="173"/>
      <c r="S6" s="71"/>
      <c r="T6" s="72"/>
    </row>
    <row r="7" spans="1:21" ht="34.15" x14ac:dyDescent="1.85">
      <c r="A7" s="11"/>
      <c r="B7" s="23"/>
      <c r="C7" s="29"/>
      <c r="D7" s="29"/>
      <c r="E7" s="23"/>
      <c r="F7" s="23"/>
      <c r="G7" s="30"/>
      <c r="H7" s="30"/>
      <c r="I7" s="23"/>
      <c r="J7" s="23"/>
      <c r="K7" s="23"/>
      <c r="L7" s="23"/>
      <c r="M7" s="23"/>
      <c r="N7" s="31"/>
      <c r="O7" s="32"/>
      <c r="P7" s="34"/>
      <c r="Q7" s="33"/>
      <c r="R7" s="34"/>
      <c r="S7" s="11"/>
      <c r="T7" s="72"/>
    </row>
    <row r="8" spans="1:21" ht="19.899999999999999" x14ac:dyDescent="1.1000000000000001">
      <c r="A8" s="26"/>
      <c r="B8" s="174"/>
      <c r="C8" s="312"/>
      <c r="D8" s="304"/>
      <c r="E8" s="176"/>
      <c r="F8" s="176"/>
      <c r="G8" s="177"/>
      <c r="H8" s="177"/>
      <c r="I8" s="177"/>
      <c r="J8" s="177"/>
      <c r="K8" s="177"/>
      <c r="L8" s="177"/>
      <c r="M8" s="177"/>
      <c r="N8" s="175"/>
      <c r="O8" s="35"/>
      <c r="P8" s="178"/>
      <c r="Q8" s="311" t="s">
        <v>22</v>
      </c>
      <c r="R8" s="178"/>
      <c r="S8" s="27"/>
    </row>
    <row r="9" spans="1:21" ht="21" x14ac:dyDescent="1.1499999999999999">
      <c r="A9" s="26"/>
      <c r="B9" s="174"/>
      <c r="C9" s="307" t="str">
        <f>'Budget Planner'!C12</f>
        <v>Fixed Expenses (needs)</v>
      </c>
      <c r="D9" s="304"/>
      <c r="E9" s="304"/>
      <c r="F9" s="304"/>
      <c r="G9" s="175" t="s">
        <v>23</v>
      </c>
      <c r="H9" s="175" t="s">
        <v>24</v>
      </c>
      <c r="I9" s="175" t="s">
        <v>25</v>
      </c>
      <c r="J9" s="175" t="s">
        <v>26</v>
      </c>
      <c r="K9" s="175" t="s">
        <v>27</v>
      </c>
      <c r="L9" s="175" t="s">
        <v>28</v>
      </c>
      <c r="M9" s="175" t="s">
        <v>29</v>
      </c>
      <c r="N9" s="176"/>
      <c r="O9" s="36"/>
      <c r="P9" s="178"/>
      <c r="Q9" s="250"/>
      <c r="R9" s="178"/>
      <c r="S9" s="27"/>
    </row>
    <row r="10" spans="1:21" ht="19.899999999999999" x14ac:dyDescent="1.1000000000000001">
      <c r="A10" s="26"/>
      <c r="B10" s="174"/>
      <c r="C10" s="305" t="str">
        <f>IF('Budget Planner'!C13="","",'Budget Planner'!C13)</f>
        <v>Mortgage/Rent</v>
      </c>
      <c r="D10" s="304"/>
      <c r="E10" s="176"/>
      <c r="F10" s="176"/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76"/>
      <c r="O10" s="36"/>
      <c r="P10" s="179"/>
      <c r="Q10" s="180">
        <f t="shared" ref="Q10:Q24" si="0">SUM(G10:M10)</f>
        <v>0</v>
      </c>
      <c r="R10" s="179"/>
      <c r="S10" s="27"/>
    </row>
    <row r="11" spans="1:21" ht="19.899999999999999" x14ac:dyDescent="1.1000000000000001">
      <c r="A11" s="26"/>
      <c r="B11" s="174"/>
      <c r="C11" s="305" t="str">
        <f>IF('Budget Planner'!C14="","",'Budget Planner'!C14)</f>
        <v>Maintenance/Condo Fees</v>
      </c>
      <c r="D11" s="304"/>
      <c r="E11" s="176"/>
      <c r="F11" s="176"/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76"/>
      <c r="O11" s="36"/>
      <c r="P11" s="179"/>
      <c r="Q11" s="180">
        <f t="shared" si="0"/>
        <v>0</v>
      </c>
      <c r="R11" s="179"/>
      <c r="S11" s="27"/>
    </row>
    <row r="12" spans="1:21" ht="19.899999999999999" x14ac:dyDescent="1.1000000000000001">
      <c r="A12" s="26"/>
      <c r="B12" s="174"/>
      <c r="C12" s="305" t="str">
        <f>IF('Budget Planner'!C15="","",'Budget Planner'!C15)</f>
        <v>Property Tax</v>
      </c>
      <c r="D12" s="304"/>
      <c r="E12" s="176"/>
      <c r="F12" s="176"/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76"/>
      <c r="O12" s="36"/>
      <c r="P12" s="179"/>
      <c r="Q12" s="180">
        <f t="shared" si="0"/>
        <v>0</v>
      </c>
      <c r="R12" s="179"/>
      <c r="S12" s="27"/>
    </row>
    <row r="13" spans="1:21" ht="19.899999999999999" x14ac:dyDescent="1.1000000000000001">
      <c r="A13" s="26"/>
      <c r="B13" s="174"/>
      <c r="C13" s="305" t="str">
        <f>IF('Budget Planner'!C16="","",'Budget Planner'!C16)</f>
        <v>Home Insurance</v>
      </c>
      <c r="D13" s="304"/>
      <c r="E13" s="176"/>
      <c r="F13" s="176"/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76"/>
      <c r="O13" s="36"/>
      <c r="P13" s="179"/>
      <c r="Q13" s="180">
        <f t="shared" si="0"/>
        <v>0</v>
      </c>
      <c r="R13" s="179"/>
      <c r="S13" s="27"/>
    </row>
    <row r="14" spans="1:21" ht="19.899999999999999" x14ac:dyDescent="1.1000000000000001">
      <c r="A14" s="26"/>
      <c r="B14" s="174"/>
      <c r="C14" s="305" t="str">
        <f>IF('Budget Planner'!C17="","",'Budget Planner'!C17)</f>
        <v>Repairs &amp; Service Fees</v>
      </c>
      <c r="D14" s="304"/>
      <c r="E14" s="176"/>
      <c r="F14" s="176"/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76"/>
      <c r="O14" s="36"/>
      <c r="P14" s="179"/>
      <c r="Q14" s="180">
        <f t="shared" si="0"/>
        <v>0</v>
      </c>
      <c r="R14" s="179"/>
      <c r="S14" s="27"/>
    </row>
    <row r="15" spans="1:21" ht="19.899999999999999" x14ac:dyDescent="1.1000000000000001">
      <c r="A15" s="26"/>
      <c r="B15" s="174"/>
      <c r="C15" s="305" t="str">
        <f>IF('Budget Planner'!C18="","",'Budget Planner'!C18)</f>
        <v>Home Phone/Cable/Internet</v>
      </c>
      <c r="D15" s="304"/>
      <c r="E15" s="176"/>
      <c r="F15" s="176"/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76"/>
      <c r="O15" s="36"/>
      <c r="P15" s="179"/>
      <c r="Q15" s="180">
        <f t="shared" si="0"/>
        <v>0</v>
      </c>
      <c r="R15" s="179"/>
      <c r="S15" s="27"/>
    </row>
    <row r="16" spans="1:21" ht="19.899999999999999" x14ac:dyDescent="1.1000000000000001">
      <c r="A16" s="26"/>
      <c r="B16" s="174"/>
      <c r="C16" s="305" t="str">
        <f>IF('Budget Planner'!C19="","",'Budget Planner'!C19)</f>
        <v>Cellphone</v>
      </c>
      <c r="D16" s="304"/>
      <c r="E16" s="176"/>
      <c r="F16" s="176"/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76"/>
      <c r="O16" s="36"/>
      <c r="P16" s="179"/>
      <c r="Q16" s="180">
        <f t="shared" si="0"/>
        <v>0</v>
      </c>
      <c r="R16" s="179"/>
      <c r="S16" s="27"/>
    </row>
    <row r="17" spans="1:19" ht="19.899999999999999" x14ac:dyDescent="1.1000000000000001">
      <c r="A17" s="26"/>
      <c r="B17" s="174"/>
      <c r="C17" s="305" t="str">
        <f>IF('Budget Planner'!C20="","",'Budget Planner'!C20)</f>
        <v>Hydro</v>
      </c>
      <c r="D17" s="304"/>
      <c r="E17" s="176"/>
      <c r="F17" s="176"/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76"/>
      <c r="O17" s="36"/>
      <c r="P17" s="179"/>
      <c r="Q17" s="180">
        <f t="shared" si="0"/>
        <v>0</v>
      </c>
      <c r="R17" s="179"/>
      <c r="S17" s="27"/>
    </row>
    <row r="18" spans="1:19" ht="19.899999999999999" x14ac:dyDescent="1.1000000000000001">
      <c r="A18" s="26"/>
      <c r="B18" s="174"/>
      <c r="C18" s="305" t="str">
        <f>IF('Budget Planner'!C21="","",'Budget Planner'!C21)</f>
        <v>Water/Sewer</v>
      </c>
      <c r="D18" s="304"/>
      <c r="E18" s="176"/>
      <c r="F18" s="176"/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76"/>
      <c r="O18" s="36"/>
      <c r="P18" s="179"/>
      <c r="Q18" s="180">
        <f t="shared" si="0"/>
        <v>0</v>
      </c>
      <c r="R18" s="179"/>
      <c r="S18" s="27"/>
    </row>
    <row r="19" spans="1:19" ht="19.899999999999999" x14ac:dyDescent="1.1000000000000001">
      <c r="A19" s="26"/>
      <c r="B19" s="174"/>
      <c r="C19" s="305" t="str">
        <f>IF('Budget Planner'!C22="","",'Budget Planner'!C22)</f>
        <v>Heating/Gas</v>
      </c>
      <c r="D19" s="304"/>
      <c r="E19" s="176"/>
      <c r="F19" s="176"/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76"/>
      <c r="O19" s="36"/>
      <c r="P19" s="179"/>
      <c r="Q19" s="180">
        <f t="shared" si="0"/>
        <v>0</v>
      </c>
      <c r="R19" s="179"/>
      <c r="S19" s="27"/>
    </row>
    <row r="20" spans="1:19" ht="19.899999999999999" x14ac:dyDescent="1.1000000000000001">
      <c r="A20" s="26"/>
      <c r="B20" s="174"/>
      <c r="C20" s="305" t="str">
        <f>IF('Budget Planner'!C23="","",'Budget Planner'!C23)</f>
        <v>Life Insurance</v>
      </c>
      <c r="D20" s="304"/>
      <c r="E20" s="176"/>
      <c r="F20" s="176"/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76"/>
      <c r="O20" s="36"/>
      <c r="P20" s="179"/>
      <c r="Q20" s="180">
        <f t="shared" si="0"/>
        <v>0</v>
      </c>
      <c r="R20" s="179"/>
      <c r="S20" s="27"/>
    </row>
    <row r="21" spans="1:19" ht="19.899999999999999" x14ac:dyDescent="1.1000000000000001">
      <c r="A21" s="26"/>
      <c r="B21" s="174"/>
      <c r="C21" s="305" t="str">
        <f>IF('Budget Planner'!C24="","",'Budget Planner'!C24)</f>
        <v>Loans</v>
      </c>
      <c r="D21" s="304"/>
      <c r="E21" s="176"/>
      <c r="F21" s="176"/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76"/>
      <c r="O21" s="36"/>
      <c r="P21" s="179"/>
      <c r="Q21" s="180">
        <f t="shared" si="0"/>
        <v>0</v>
      </c>
      <c r="R21" s="179"/>
      <c r="S21" s="27"/>
    </row>
    <row r="22" spans="1:19" ht="19.899999999999999" x14ac:dyDescent="1.1000000000000001">
      <c r="A22" s="26"/>
      <c r="B22" s="174"/>
      <c r="C22" s="305" t="str">
        <f>IF('Budget Planner'!C25="","",'Budget Planner'!C25)</f>
        <v>Credit Cards</v>
      </c>
      <c r="D22" s="304"/>
      <c r="E22" s="176"/>
      <c r="F22" s="176"/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76"/>
      <c r="O22" s="36"/>
      <c r="P22" s="179"/>
      <c r="Q22" s="180">
        <f t="shared" si="0"/>
        <v>0</v>
      </c>
      <c r="R22" s="179"/>
      <c r="S22" s="27"/>
    </row>
    <row r="23" spans="1:19" ht="19.899999999999999" x14ac:dyDescent="1.1000000000000001">
      <c r="A23" s="26"/>
      <c r="B23" s="174"/>
      <c r="C23" s="305" t="str">
        <f>IF('Budget Planner'!C26="","",'Budget Planner'!C26)</f>
        <v>Other</v>
      </c>
      <c r="D23" s="304"/>
      <c r="E23" s="176"/>
      <c r="F23" s="176"/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76"/>
      <c r="O23" s="36"/>
      <c r="P23" s="179"/>
      <c r="Q23" s="180">
        <f t="shared" si="0"/>
        <v>0</v>
      </c>
      <c r="R23" s="179"/>
      <c r="S23" s="27"/>
    </row>
    <row r="24" spans="1:19" ht="19.899999999999999" x14ac:dyDescent="1.1000000000000001">
      <c r="A24" s="26"/>
      <c r="B24" s="174"/>
      <c r="C24" s="305" t="str">
        <f>IF('Budget Planner'!C27="","",'Budget Planner'!C27)</f>
        <v>Other</v>
      </c>
      <c r="D24" s="304"/>
      <c r="E24" s="176"/>
      <c r="F24" s="176"/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76"/>
      <c r="O24" s="36"/>
      <c r="P24" s="179"/>
      <c r="Q24" s="180">
        <f t="shared" si="0"/>
        <v>0</v>
      </c>
      <c r="R24" s="179"/>
      <c r="S24" s="27"/>
    </row>
    <row r="25" spans="1:19" ht="19.899999999999999" x14ac:dyDescent="1.1000000000000001">
      <c r="A25" s="37"/>
      <c r="B25" s="181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36"/>
      <c r="P25" s="179"/>
      <c r="Q25" s="182"/>
      <c r="R25" s="179"/>
      <c r="S25" s="9"/>
    </row>
    <row r="26" spans="1:19" ht="21" x14ac:dyDescent="1.1499999999999999">
      <c r="A26" s="38"/>
      <c r="B26" s="181"/>
      <c r="C26" s="306" t="s">
        <v>9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176"/>
      <c r="O26" s="39"/>
      <c r="P26" s="179"/>
      <c r="Q26" s="180">
        <f>SUM(Q10:Q24)</f>
        <v>0</v>
      </c>
      <c r="R26" s="179"/>
      <c r="S26" s="40"/>
    </row>
    <row r="27" spans="1:19" ht="19.899999999999999" x14ac:dyDescent="1.1000000000000001">
      <c r="A27" s="38"/>
      <c r="B27" s="181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39"/>
      <c r="P27" s="179"/>
      <c r="Q27" s="179"/>
      <c r="R27" s="179"/>
      <c r="S27" s="40"/>
    </row>
    <row r="28" spans="1:19" ht="19.899999999999999" x14ac:dyDescent="1.100000000000000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6"/>
    </row>
    <row r="29" spans="1:19" ht="19.899999999999999" x14ac:dyDescent="1.1000000000000001">
      <c r="A29" s="26"/>
      <c r="B29" s="176"/>
      <c r="C29" s="305"/>
      <c r="D29" s="304"/>
      <c r="E29" s="176"/>
      <c r="F29" s="176"/>
      <c r="G29" s="183" t="str">
        <f>IF(G8="","",G8)</f>
        <v/>
      </c>
      <c r="H29" s="183" t="str">
        <f t="shared" ref="H29:M29" si="1">IF(H8="","",H8)</f>
        <v/>
      </c>
      <c r="I29" s="183" t="str">
        <f t="shared" si="1"/>
        <v/>
      </c>
      <c r="J29" s="183" t="str">
        <f t="shared" si="1"/>
        <v/>
      </c>
      <c r="K29" s="183" t="str">
        <f t="shared" si="1"/>
        <v/>
      </c>
      <c r="L29" s="183" t="str">
        <f t="shared" si="1"/>
        <v/>
      </c>
      <c r="M29" s="183" t="str">
        <f t="shared" si="1"/>
        <v/>
      </c>
      <c r="N29" s="176"/>
      <c r="O29" s="36"/>
      <c r="P29" s="184"/>
      <c r="Q29" s="308" t="s">
        <v>22</v>
      </c>
      <c r="R29" s="184"/>
      <c r="S29" s="5"/>
    </row>
    <row r="30" spans="1:19" ht="21" x14ac:dyDescent="1.1499999999999999">
      <c r="A30" s="26"/>
      <c r="B30" s="176"/>
      <c r="C30" s="307" t="str">
        <f>'Budget Planner'!C34</f>
        <v>Transportation (needs)</v>
      </c>
      <c r="D30" s="304"/>
      <c r="E30" s="304"/>
      <c r="F30" s="304"/>
      <c r="G30" s="175" t="s">
        <v>23</v>
      </c>
      <c r="H30" s="175" t="s">
        <v>24</v>
      </c>
      <c r="I30" s="175" t="s">
        <v>25</v>
      </c>
      <c r="J30" s="175" t="s">
        <v>26</v>
      </c>
      <c r="K30" s="175" t="s">
        <v>27</v>
      </c>
      <c r="L30" s="175" t="s">
        <v>28</v>
      </c>
      <c r="M30" s="175" t="s">
        <v>29</v>
      </c>
      <c r="N30" s="176"/>
      <c r="O30" s="36"/>
      <c r="P30" s="184"/>
      <c r="Q30" s="304"/>
      <c r="R30" s="184"/>
      <c r="S30" s="5"/>
    </row>
    <row r="31" spans="1:19" ht="19.899999999999999" x14ac:dyDescent="1.1000000000000001">
      <c r="A31" s="26"/>
      <c r="B31" s="176"/>
      <c r="C31" s="305" t="str">
        <f>IF('Budget Planner'!C35="","",'Budget Planner'!C35)</f>
        <v>Car Payment/Savings</v>
      </c>
      <c r="D31" s="304"/>
      <c r="E31" s="176"/>
      <c r="F31" s="176"/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76"/>
      <c r="O31" s="36"/>
      <c r="P31" s="184"/>
      <c r="Q31" s="180">
        <f t="shared" ref="Q31:Q45" si="2">SUM(G31:M31)</f>
        <v>0</v>
      </c>
      <c r="R31" s="184"/>
      <c r="S31" s="5"/>
    </row>
    <row r="32" spans="1:19" ht="19.899999999999999" x14ac:dyDescent="1.1000000000000001">
      <c r="A32" s="26"/>
      <c r="B32" s="176"/>
      <c r="C32" s="305" t="str">
        <f>IF('Budget Planner'!C36="","",'Budget Planner'!C36)</f>
        <v>Auto Insurance</v>
      </c>
      <c r="D32" s="304"/>
      <c r="E32" s="176"/>
      <c r="F32" s="176"/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76"/>
      <c r="O32" s="36"/>
      <c r="P32" s="184"/>
      <c r="Q32" s="180">
        <f t="shared" si="2"/>
        <v>0</v>
      </c>
      <c r="R32" s="184"/>
      <c r="S32" s="5"/>
    </row>
    <row r="33" spans="1:19" ht="19.899999999999999" x14ac:dyDescent="1.1000000000000001">
      <c r="A33" s="26"/>
      <c r="B33" s="176"/>
      <c r="C33" s="305" t="str">
        <f>IF('Budget Planner'!C37="","",'Budget Planner'!C37)</f>
        <v>License Fees</v>
      </c>
      <c r="D33" s="304"/>
      <c r="E33" s="176"/>
      <c r="F33" s="176"/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76"/>
      <c r="O33" s="36"/>
      <c r="P33" s="184"/>
      <c r="Q33" s="180">
        <f t="shared" si="2"/>
        <v>0</v>
      </c>
      <c r="R33" s="184"/>
      <c r="S33" s="5"/>
    </row>
    <row r="34" spans="1:19" ht="19.899999999999999" x14ac:dyDescent="1.1000000000000001">
      <c r="A34" s="26"/>
      <c r="B34" s="176"/>
      <c r="C34" s="305" t="str">
        <f>IF('Budget Planner'!C38="","",'Budget Planner'!C38)</f>
        <v>Fuel/Gas</v>
      </c>
      <c r="D34" s="304"/>
      <c r="E34" s="176"/>
      <c r="F34" s="176"/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76"/>
      <c r="O34" s="36"/>
      <c r="P34" s="184"/>
      <c r="Q34" s="180">
        <f t="shared" si="2"/>
        <v>0</v>
      </c>
      <c r="R34" s="184"/>
      <c r="S34" s="5"/>
    </row>
    <row r="35" spans="1:19" ht="19.899999999999999" x14ac:dyDescent="1.1000000000000001">
      <c r="A35" s="26"/>
      <c r="B35" s="176"/>
      <c r="C35" s="305" t="str">
        <f>IF('Budget Planner'!C39="","",'Budget Planner'!C39)</f>
        <v>Parking</v>
      </c>
      <c r="D35" s="304"/>
      <c r="E35" s="176"/>
      <c r="F35" s="176"/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76"/>
      <c r="O35" s="36"/>
      <c r="P35" s="184"/>
      <c r="Q35" s="180">
        <f t="shared" si="2"/>
        <v>0</v>
      </c>
      <c r="R35" s="184"/>
      <c r="S35" s="5"/>
    </row>
    <row r="36" spans="1:19" ht="19.899999999999999" x14ac:dyDescent="1.1000000000000001">
      <c r="A36" s="26"/>
      <c r="B36" s="176"/>
      <c r="C36" s="305" t="str">
        <f>IF('Budget Planner'!C40="","",'Budget Planner'!C40)</f>
        <v>Maintenance</v>
      </c>
      <c r="D36" s="304"/>
      <c r="E36" s="176"/>
      <c r="F36" s="176"/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76"/>
      <c r="O36" s="36"/>
      <c r="P36" s="184"/>
      <c r="Q36" s="180">
        <f t="shared" si="2"/>
        <v>0</v>
      </c>
      <c r="R36" s="184"/>
      <c r="S36" s="5"/>
    </row>
    <row r="37" spans="1:19" ht="19.899999999999999" x14ac:dyDescent="1.1000000000000001">
      <c r="A37" s="26"/>
      <c r="B37" s="176"/>
      <c r="C37" s="305" t="str">
        <f>IF('Budget Planner'!C41="","",'Budget Planner'!C41)</f>
        <v>Transit Passes</v>
      </c>
      <c r="D37" s="304"/>
      <c r="E37" s="176"/>
      <c r="F37" s="176"/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76"/>
      <c r="O37" s="36"/>
      <c r="P37" s="184"/>
      <c r="Q37" s="180">
        <f t="shared" si="2"/>
        <v>0</v>
      </c>
      <c r="R37" s="184"/>
      <c r="S37" s="5"/>
    </row>
    <row r="38" spans="1:19" ht="19.899999999999999" x14ac:dyDescent="1.1000000000000001">
      <c r="A38" s="26"/>
      <c r="B38" s="176"/>
      <c r="C38" s="305" t="str">
        <f>IF('Budget Planner'!C42="","",'Budget Planner'!C42)</f>
        <v>Uber/Lyft/Taxis</v>
      </c>
      <c r="D38" s="304"/>
      <c r="E38" s="176"/>
      <c r="F38" s="176"/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76"/>
      <c r="O38" s="36"/>
      <c r="P38" s="184"/>
      <c r="Q38" s="180">
        <f t="shared" ref="Q38:Q44" si="3">SUM(G38:M38)</f>
        <v>0</v>
      </c>
      <c r="R38" s="184"/>
      <c r="S38" s="5"/>
    </row>
    <row r="39" spans="1:19" ht="19.899999999999999" x14ac:dyDescent="1.1000000000000001">
      <c r="A39" s="26"/>
      <c r="B39" s="176"/>
      <c r="C39" s="305" t="str">
        <f>IF('Budget Planner'!C43="","",'Budget Planner'!C43)</f>
        <v>Other</v>
      </c>
      <c r="D39" s="304"/>
      <c r="E39" s="176"/>
      <c r="F39" s="176"/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76"/>
      <c r="O39" s="36"/>
      <c r="P39" s="184"/>
      <c r="Q39" s="180">
        <f t="shared" si="3"/>
        <v>0</v>
      </c>
      <c r="R39" s="184"/>
      <c r="S39" s="5"/>
    </row>
    <row r="40" spans="1:19" ht="19.899999999999999" x14ac:dyDescent="1.1000000000000001">
      <c r="A40" s="26"/>
      <c r="B40" s="176"/>
      <c r="C40" s="305" t="str">
        <f>IF('Budget Planner'!C44="","",'Budget Planner'!C44)</f>
        <v>Other</v>
      </c>
      <c r="D40" s="304"/>
      <c r="E40" s="176"/>
      <c r="F40" s="176"/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76"/>
      <c r="O40" s="36"/>
      <c r="P40" s="184"/>
      <c r="Q40" s="180">
        <f t="shared" si="3"/>
        <v>0</v>
      </c>
      <c r="R40" s="184"/>
      <c r="S40" s="5"/>
    </row>
    <row r="41" spans="1:19" ht="19.899999999999999" x14ac:dyDescent="1.1000000000000001">
      <c r="A41" s="26"/>
      <c r="B41" s="176"/>
      <c r="C41" s="305" t="str">
        <f>IF('Budget Planner'!C45="","",'Budget Planner'!C45)</f>
        <v>Other</v>
      </c>
      <c r="D41" s="304"/>
      <c r="E41" s="176"/>
      <c r="F41" s="176"/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76"/>
      <c r="O41" s="36"/>
      <c r="P41" s="184"/>
      <c r="Q41" s="180">
        <f t="shared" si="3"/>
        <v>0</v>
      </c>
      <c r="R41" s="184"/>
      <c r="S41" s="5"/>
    </row>
    <row r="42" spans="1:19" ht="19.899999999999999" x14ac:dyDescent="1.1000000000000001">
      <c r="A42" s="26"/>
      <c r="B42" s="176"/>
      <c r="C42" s="305" t="str">
        <f>IF('Budget Planner'!C46="","",'Budget Planner'!C46)</f>
        <v>Other</v>
      </c>
      <c r="D42" s="304"/>
      <c r="E42" s="176"/>
      <c r="F42" s="176"/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76"/>
      <c r="O42" s="36"/>
      <c r="P42" s="184"/>
      <c r="Q42" s="180">
        <f t="shared" si="3"/>
        <v>0</v>
      </c>
      <c r="R42" s="184"/>
      <c r="S42" s="5"/>
    </row>
    <row r="43" spans="1:19" ht="19.899999999999999" x14ac:dyDescent="1.1000000000000001">
      <c r="A43" s="26"/>
      <c r="B43" s="176"/>
      <c r="C43" s="305" t="str">
        <f>IF('Budget Planner'!C47="","",'Budget Planner'!C47)</f>
        <v>Other</v>
      </c>
      <c r="D43" s="304"/>
      <c r="E43" s="176"/>
      <c r="F43" s="176"/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76"/>
      <c r="O43" s="36"/>
      <c r="P43" s="184"/>
      <c r="Q43" s="180">
        <f t="shared" si="3"/>
        <v>0</v>
      </c>
      <c r="R43" s="184"/>
      <c r="S43" s="5"/>
    </row>
    <row r="44" spans="1:19" ht="19.899999999999999" x14ac:dyDescent="1.1000000000000001">
      <c r="A44" s="26"/>
      <c r="B44" s="176"/>
      <c r="C44" s="305" t="str">
        <f>IF('Budget Planner'!C48="","",'Budget Planner'!C48)</f>
        <v>Other</v>
      </c>
      <c r="D44" s="304"/>
      <c r="E44" s="176"/>
      <c r="F44" s="176"/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76"/>
      <c r="O44" s="36"/>
      <c r="P44" s="184"/>
      <c r="Q44" s="180">
        <f t="shared" si="3"/>
        <v>0</v>
      </c>
      <c r="R44" s="184"/>
      <c r="S44" s="5"/>
    </row>
    <row r="45" spans="1:19" ht="19.899999999999999" x14ac:dyDescent="1.1000000000000001">
      <c r="A45" s="26"/>
      <c r="B45" s="176"/>
      <c r="C45" s="305" t="str">
        <f>IF('Budget Planner'!C49="","",'Budget Planner'!C49)</f>
        <v>Other</v>
      </c>
      <c r="D45" s="304"/>
      <c r="E45" s="176"/>
      <c r="F45" s="176"/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76"/>
      <c r="O45" s="36"/>
      <c r="P45" s="184"/>
      <c r="Q45" s="180">
        <f t="shared" si="2"/>
        <v>0</v>
      </c>
      <c r="R45" s="184"/>
      <c r="S45" s="5"/>
    </row>
    <row r="46" spans="1:19" ht="19.899999999999999" x14ac:dyDescent="1.1000000000000001">
      <c r="A46" s="2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36"/>
      <c r="P46" s="184"/>
      <c r="Q46" s="186"/>
      <c r="R46" s="184"/>
      <c r="S46" s="5"/>
    </row>
    <row r="47" spans="1:19" ht="21" x14ac:dyDescent="1.1499999999999999">
      <c r="A47" s="26"/>
      <c r="B47" s="176"/>
      <c r="C47" s="306" t="s">
        <v>9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176"/>
      <c r="O47" s="36"/>
      <c r="P47" s="184"/>
      <c r="Q47" s="180">
        <f>SUM(Q31:Q45)</f>
        <v>0</v>
      </c>
      <c r="R47" s="184"/>
      <c r="S47" s="5"/>
    </row>
    <row r="48" spans="1:19" ht="19.899999999999999" x14ac:dyDescent="1.1000000000000001">
      <c r="A48" s="2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36"/>
      <c r="P48" s="184"/>
      <c r="Q48" s="184"/>
      <c r="R48" s="184"/>
      <c r="S48" s="5"/>
    </row>
    <row r="49" spans="1:19" ht="19.899999999999999" x14ac:dyDescent="1.100000000000000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6"/>
    </row>
    <row r="50" spans="1:19" ht="19.899999999999999" x14ac:dyDescent="1.1000000000000001">
      <c r="A50" s="26"/>
      <c r="B50" s="176"/>
      <c r="C50" s="305"/>
      <c r="D50" s="304"/>
      <c r="E50" s="176"/>
      <c r="F50" s="176"/>
      <c r="G50" s="183" t="str">
        <f t="shared" ref="G50:M50" si="4">IF(G8="","",G8)</f>
        <v/>
      </c>
      <c r="H50" s="183" t="str">
        <f t="shared" si="4"/>
        <v/>
      </c>
      <c r="I50" s="183" t="str">
        <f t="shared" si="4"/>
        <v/>
      </c>
      <c r="J50" s="183" t="str">
        <f t="shared" si="4"/>
        <v/>
      </c>
      <c r="K50" s="183" t="str">
        <f t="shared" si="4"/>
        <v/>
      </c>
      <c r="L50" s="183" t="str">
        <f t="shared" si="4"/>
        <v/>
      </c>
      <c r="M50" s="183" t="str">
        <f t="shared" si="4"/>
        <v/>
      </c>
      <c r="N50" s="176"/>
      <c r="O50" s="36"/>
      <c r="P50" s="184"/>
      <c r="Q50" s="308" t="s">
        <v>22</v>
      </c>
      <c r="R50" s="184"/>
      <c r="S50" s="5"/>
    </row>
    <row r="51" spans="1:19" ht="21" x14ac:dyDescent="1.1499999999999999">
      <c r="A51" s="26"/>
      <c r="B51" s="176"/>
      <c r="C51" s="307" t="str">
        <f>'Budget Planner'!L34</f>
        <v>Savings &amp; Giving (savings)</v>
      </c>
      <c r="D51" s="304"/>
      <c r="E51" s="304"/>
      <c r="F51" s="304"/>
      <c r="G51" s="175" t="s">
        <v>23</v>
      </c>
      <c r="H51" s="175" t="s">
        <v>24</v>
      </c>
      <c r="I51" s="175" t="s">
        <v>25</v>
      </c>
      <c r="J51" s="175" t="s">
        <v>26</v>
      </c>
      <c r="K51" s="175" t="s">
        <v>27</v>
      </c>
      <c r="L51" s="175" t="s">
        <v>28</v>
      </c>
      <c r="M51" s="175" t="s">
        <v>29</v>
      </c>
      <c r="N51" s="176"/>
      <c r="O51" s="36"/>
      <c r="P51" s="184"/>
      <c r="Q51" s="304"/>
      <c r="R51" s="184"/>
      <c r="S51" s="5"/>
    </row>
    <row r="52" spans="1:19" ht="19.899999999999999" x14ac:dyDescent="1.1000000000000001">
      <c r="A52" s="26"/>
      <c r="B52" s="176"/>
      <c r="C52" s="305" t="str">
        <f>IF('Budget Planner'!L35="","",'Budget Planner'!L35)</f>
        <v>Tithe</v>
      </c>
      <c r="D52" s="304"/>
      <c r="E52" s="176"/>
      <c r="F52" s="176"/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76"/>
      <c r="O52" s="36"/>
      <c r="P52" s="184"/>
      <c r="Q52" s="180">
        <f t="shared" ref="Q52:Q66" si="5">SUM(G52:M52)</f>
        <v>0</v>
      </c>
      <c r="R52" s="184"/>
      <c r="S52" s="5"/>
    </row>
    <row r="53" spans="1:19" ht="19.899999999999999" x14ac:dyDescent="1.1000000000000001">
      <c r="A53" s="26"/>
      <c r="B53" s="176"/>
      <c r="C53" s="305" t="str">
        <f>IF('Budget Planner'!L36="","",'Budget Planner'!L36)</f>
        <v>Pledge</v>
      </c>
      <c r="D53" s="304"/>
      <c r="E53" s="176"/>
      <c r="F53" s="176"/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76"/>
      <c r="O53" s="36"/>
      <c r="P53" s="184"/>
      <c r="Q53" s="180">
        <f t="shared" si="5"/>
        <v>0</v>
      </c>
      <c r="R53" s="184"/>
      <c r="S53" s="5"/>
    </row>
    <row r="54" spans="1:19" ht="19.899999999999999" x14ac:dyDescent="1.1000000000000001">
      <c r="A54" s="26"/>
      <c r="B54" s="176"/>
      <c r="C54" s="305" t="str">
        <f>IF('Budget Planner'!L37="","",'Budget Planner'!L37)</f>
        <v>Retirement</v>
      </c>
      <c r="D54" s="304"/>
      <c r="E54" s="176"/>
      <c r="F54" s="176"/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76"/>
      <c r="O54" s="36"/>
      <c r="P54" s="184"/>
      <c r="Q54" s="180">
        <f t="shared" si="5"/>
        <v>0</v>
      </c>
      <c r="R54" s="184"/>
      <c r="S54" s="5"/>
    </row>
    <row r="55" spans="1:19" ht="19.899999999999999" x14ac:dyDescent="1.1000000000000001">
      <c r="A55" s="26"/>
      <c r="B55" s="176"/>
      <c r="C55" s="305" t="str">
        <f>IF('Budget Planner'!L38="","",'Budget Planner'!L38)</f>
        <v>RESP</v>
      </c>
      <c r="D55" s="304"/>
      <c r="E55" s="176"/>
      <c r="F55" s="176"/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76"/>
      <c r="O55" s="36"/>
      <c r="P55" s="184"/>
      <c r="Q55" s="180">
        <f t="shared" si="5"/>
        <v>0</v>
      </c>
      <c r="R55" s="184"/>
      <c r="S55" s="5"/>
    </row>
    <row r="56" spans="1:19" ht="19.899999999999999" x14ac:dyDescent="1.1000000000000001">
      <c r="A56" s="26"/>
      <c r="B56" s="176"/>
      <c r="C56" s="305" t="str">
        <f>IF('Budget Planner'!L39="","",'Budget Planner'!L39)</f>
        <v>Blessings</v>
      </c>
      <c r="D56" s="304"/>
      <c r="E56" s="176"/>
      <c r="F56" s="176"/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76"/>
      <c r="O56" s="36"/>
      <c r="P56" s="184"/>
      <c r="Q56" s="180">
        <f t="shared" si="5"/>
        <v>0</v>
      </c>
      <c r="R56" s="184"/>
      <c r="S56" s="5"/>
    </row>
    <row r="57" spans="1:19" ht="19.899999999999999" x14ac:dyDescent="1.1000000000000001">
      <c r="A57" s="26"/>
      <c r="B57" s="176"/>
      <c r="C57" s="305" t="str">
        <f>IF('Budget Planner'!L40="","",'Budget Planner'!L40)</f>
        <v>Taxes</v>
      </c>
      <c r="D57" s="304"/>
      <c r="E57" s="176"/>
      <c r="F57" s="176"/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76"/>
      <c r="O57" s="36"/>
      <c r="P57" s="184"/>
      <c r="Q57" s="180">
        <f t="shared" si="5"/>
        <v>0</v>
      </c>
      <c r="R57" s="184"/>
      <c r="S57" s="5"/>
    </row>
    <row r="58" spans="1:19" ht="19.899999999999999" x14ac:dyDescent="1.1000000000000001">
      <c r="A58" s="26"/>
      <c r="B58" s="176"/>
      <c r="C58" s="305" t="str">
        <f>IF('Budget Planner'!L41="","",'Budget Planner'!L41)</f>
        <v>Savings</v>
      </c>
      <c r="D58" s="304"/>
      <c r="E58" s="176"/>
      <c r="F58" s="176"/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76"/>
      <c r="O58" s="36"/>
      <c r="P58" s="184"/>
      <c r="Q58" s="180">
        <f t="shared" si="5"/>
        <v>0</v>
      </c>
      <c r="R58" s="184"/>
      <c r="S58" s="5"/>
    </row>
    <row r="59" spans="1:19" ht="19.899999999999999" x14ac:dyDescent="1.1000000000000001">
      <c r="A59" s="26"/>
      <c r="B59" s="176"/>
      <c r="C59" s="305" t="str">
        <f>IF('Budget Planner'!L42="","",'Budget Planner'!L42)</f>
        <v>Other</v>
      </c>
      <c r="D59" s="304"/>
      <c r="E59" s="176"/>
      <c r="F59" s="176"/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76"/>
      <c r="O59" s="36"/>
      <c r="P59" s="184"/>
      <c r="Q59" s="180">
        <f t="shared" si="5"/>
        <v>0</v>
      </c>
      <c r="R59" s="184"/>
      <c r="S59" s="5"/>
    </row>
    <row r="60" spans="1:19" ht="19.899999999999999" x14ac:dyDescent="1.1000000000000001">
      <c r="A60" s="26"/>
      <c r="B60" s="176"/>
      <c r="C60" s="305" t="str">
        <f>IF('Budget Planner'!L43="","",'Budget Planner'!L43)</f>
        <v>Other</v>
      </c>
      <c r="D60" s="304"/>
      <c r="E60" s="176"/>
      <c r="F60" s="176"/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76"/>
      <c r="O60" s="36"/>
      <c r="P60" s="184"/>
      <c r="Q60" s="180">
        <f t="shared" si="5"/>
        <v>0</v>
      </c>
      <c r="R60" s="184"/>
      <c r="S60" s="5"/>
    </row>
    <row r="61" spans="1:19" ht="19.899999999999999" x14ac:dyDescent="1.1000000000000001">
      <c r="A61" s="26"/>
      <c r="B61" s="176"/>
      <c r="C61" s="305" t="str">
        <f>IF('Budget Planner'!L44="","",'Budget Planner'!L44)</f>
        <v>Other</v>
      </c>
      <c r="D61" s="304"/>
      <c r="E61" s="176"/>
      <c r="F61" s="176"/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76"/>
      <c r="O61" s="36"/>
      <c r="P61" s="184"/>
      <c r="Q61" s="180">
        <f t="shared" si="5"/>
        <v>0</v>
      </c>
      <c r="R61" s="184"/>
      <c r="S61" s="5"/>
    </row>
    <row r="62" spans="1:19" ht="19.899999999999999" x14ac:dyDescent="1.1000000000000001">
      <c r="A62" s="26"/>
      <c r="B62" s="176"/>
      <c r="C62" s="305" t="str">
        <f>IF('Budget Planner'!L45="","",'Budget Planner'!L45)</f>
        <v>Other</v>
      </c>
      <c r="D62" s="304"/>
      <c r="E62" s="176"/>
      <c r="F62" s="176"/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76"/>
      <c r="O62" s="36"/>
      <c r="P62" s="184"/>
      <c r="Q62" s="180">
        <f t="shared" si="5"/>
        <v>0</v>
      </c>
      <c r="R62" s="184"/>
      <c r="S62" s="5"/>
    </row>
    <row r="63" spans="1:19" ht="19.899999999999999" x14ac:dyDescent="1.1000000000000001">
      <c r="A63" s="26"/>
      <c r="B63" s="176"/>
      <c r="C63" s="305" t="str">
        <f>IF('Budget Planner'!L46="","",'Budget Planner'!L46)</f>
        <v>Other</v>
      </c>
      <c r="D63" s="304"/>
      <c r="E63" s="176"/>
      <c r="F63" s="176"/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76"/>
      <c r="O63" s="36"/>
      <c r="P63" s="184"/>
      <c r="Q63" s="180">
        <f t="shared" si="5"/>
        <v>0</v>
      </c>
      <c r="R63" s="184"/>
      <c r="S63" s="5"/>
    </row>
    <row r="64" spans="1:19" ht="19.899999999999999" x14ac:dyDescent="1.1000000000000001">
      <c r="A64" s="26"/>
      <c r="B64" s="176"/>
      <c r="C64" s="305" t="str">
        <f>IF('Budget Planner'!L47="","",'Budget Planner'!L47)</f>
        <v>Other</v>
      </c>
      <c r="D64" s="304"/>
      <c r="E64" s="176"/>
      <c r="F64" s="176"/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76"/>
      <c r="O64" s="36"/>
      <c r="P64" s="184"/>
      <c r="Q64" s="180">
        <f t="shared" si="5"/>
        <v>0</v>
      </c>
      <c r="R64" s="184"/>
      <c r="S64" s="5"/>
    </row>
    <row r="65" spans="1:19" ht="19.899999999999999" x14ac:dyDescent="1.1000000000000001">
      <c r="A65" s="26"/>
      <c r="B65" s="176"/>
      <c r="C65" s="305" t="str">
        <f>IF('Budget Planner'!L48="","",'Budget Planner'!L48)</f>
        <v>Other</v>
      </c>
      <c r="D65" s="304"/>
      <c r="E65" s="176"/>
      <c r="F65" s="176"/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76"/>
      <c r="O65" s="36"/>
      <c r="P65" s="184"/>
      <c r="Q65" s="180">
        <f t="shared" si="5"/>
        <v>0</v>
      </c>
      <c r="R65" s="184"/>
      <c r="S65" s="5"/>
    </row>
    <row r="66" spans="1:19" ht="19.899999999999999" x14ac:dyDescent="1.1000000000000001">
      <c r="A66" s="26"/>
      <c r="B66" s="176"/>
      <c r="C66" s="305" t="str">
        <f>IF('Budget Planner'!L49="","",'Budget Planner'!L49)</f>
        <v>Other</v>
      </c>
      <c r="D66" s="304"/>
      <c r="E66" s="176"/>
      <c r="F66" s="176"/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76"/>
      <c r="O66" s="36"/>
      <c r="P66" s="184"/>
      <c r="Q66" s="180">
        <f t="shared" si="5"/>
        <v>0</v>
      </c>
      <c r="R66" s="184"/>
      <c r="S66" s="5"/>
    </row>
    <row r="67" spans="1:19" ht="19.899999999999999" x14ac:dyDescent="1.1000000000000001">
      <c r="A67" s="37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36"/>
      <c r="P67" s="184"/>
      <c r="Q67" s="186"/>
      <c r="R67" s="184"/>
      <c r="S67" s="9"/>
    </row>
    <row r="68" spans="1:19" ht="21" x14ac:dyDescent="1.1499999999999999">
      <c r="A68" s="38"/>
      <c r="B68" s="176"/>
      <c r="C68" s="306" t="s">
        <v>9</v>
      </c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176"/>
      <c r="O68" s="39"/>
      <c r="P68" s="184"/>
      <c r="Q68" s="180">
        <f>SUM(Q52:Q66)</f>
        <v>0</v>
      </c>
      <c r="R68" s="184"/>
      <c r="S68" s="40"/>
    </row>
    <row r="69" spans="1:19" ht="19.899999999999999" x14ac:dyDescent="1.1000000000000001">
      <c r="A69" s="38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39"/>
      <c r="P69" s="184"/>
      <c r="Q69" s="184"/>
      <c r="R69" s="184"/>
      <c r="S69" s="40"/>
    </row>
    <row r="70" spans="1:19" ht="19.899999999999999" x14ac:dyDescent="1.1000000000000001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3"/>
      <c r="P70" s="24"/>
      <c r="Q70" s="24"/>
      <c r="R70" s="24"/>
      <c r="S70" s="16"/>
    </row>
    <row r="71" spans="1:19" ht="19.899999999999999" x14ac:dyDescent="1.1000000000000001">
      <c r="A71" s="26"/>
      <c r="B71" s="176"/>
      <c r="C71" s="305"/>
      <c r="D71" s="304"/>
      <c r="E71" s="176"/>
      <c r="F71" s="176"/>
      <c r="G71" s="183" t="str">
        <f t="shared" ref="G71:M71" si="6">IF(G8="","",G8)</f>
        <v/>
      </c>
      <c r="H71" s="183" t="str">
        <f t="shared" si="6"/>
        <v/>
      </c>
      <c r="I71" s="183" t="str">
        <f t="shared" si="6"/>
        <v/>
      </c>
      <c r="J71" s="183" t="str">
        <f t="shared" si="6"/>
        <v/>
      </c>
      <c r="K71" s="183" t="str">
        <f t="shared" si="6"/>
        <v/>
      </c>
      <c r="L71" s="183" t="str">
        <f t="shared" si="6"/>
        <v/>
      </c>
      <c r="M71" s="183" t="str">
        <f t="shared" si="6"/>
        <v/>
      </c>
      <c r="N71" s="176"/>
      <c r="O71" s="36"/>
      <c r="P71" s="184"/>
      <c r="Q71" s="308" t="s">
        <v>22</v>
      </c>
      <c r="R71" s="184"/>
      <c r="S71" s="5"/>
    </row>
    <row r="72" spans="1:19" ht="21" x14ac:dyDescent="1.1499999999999999">
      <c r="A72" s="26"/>
      <c r="B72" s="176"/>
      <c r="C72" s="307" t="str">
        <f>'Budget Planner'!L12</f>
        <v>Living (needs)</v>
      </c>
      <c r="D72" s="304"/>
      <c r="E72" s="304"/>
      <c r="F72" s="304"/>
      <c r="G72" s="175" t="s">
        <v>23</v>
      </c>
      <c r="H72" s="175" t="s">
        <v>24</v>
      </c>
      <c r="I72" s="175" t="s">
        <v>25</v>
      </c>
      <c r="J72" s="175" t="s">
        <v>26</v>
      </c>
      <c r="K72" s="175" t="s">
        <v>27</v>
      </c>
      <c r="L72" s="175" t="s">
        <v>28</v>
      </c>
      <c r="M72" s="175" t="s">
        <v>29</v>
      </c>
      <c r="N72" s="176"/>
      <c r="O72" s="36"/>
      <c r="P72" s="184"/>
      <c r="Q72" s="304"/>
      <c r="R72" s="184"/>
      <c r="S72" s="5"/>
    </row>
    <row r="73" spans="1:19" ht="19.899999999999999" x14ac:dyDescent="1.1000000000000001">
      <c r="A73" s="26"/>
      <c r="B73" s="176"/>
      <c r="C73" s="305" t="str">
        <f>IF('Budget Planner'!L13="","",'Budget Planner'!L13)</f>
        <v>Groceries</v>
      </c>
      <c r="D73" s="304"/>
      <c r="E73" s="176"/>
      <c r="F73" s="176"/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76"/>
      <c r="O73" s="36"/>
      <c r="P73" s="184"/>
      <c r="Q73" s="180">
        <f t="shared" ref="Q73:Q87" si="7">SUM(G73:M73)</f>
        <v>0</v>
      </c>
      <c r="R73" s="184"/>
      <c r="S73" s="5"/>
    </row>
    <row r="74" spans="1:19" ht="19.899999999999999" x14ac:dyDescent="1.1000000000000001">
      <c r="A74" s="26"/>
      <c r="B74" s="176"/>
      <c r="C74" s="305" t="str">
        <f>IF('Budget Planner'!L14="","",'Budget Planner'!L14)</f>
        <v>Costco</v>
      </c>
      <c r="D74" s="304"/>
      <c r="E74" s="176"/>
      <c r="F74" s="176"/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76"/>
      <c r="O74" s="36"/>
      <c r="P74" s="184"/>
      <c r="Q74" s="180">
        <f t="shared" si="7"/>
        <v>0</v>
      </c>
      <c r="R74" s="184"/>
      <c r="S74" s="5"/>
    </row>
    <row r="75" spans="1:19" ht="19.899999999999999" x14ac:dyDescent="1.1000000000000001">
      <c r="A75" s="26"/>
      <c r="B75" s="176"/>
      <c r="C75" s="305" t="str">
        <f>IF('Budget Planner'!L15="","",'Budget Planner'!L15)</f>
        <v>Snacks</v>
      </c>
      <c r="D75" s="304"/>
      <c r="E75" s="176"/>
      <c r="F75" s="176"/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76"/>
      <c r="O75" s="36"/>
      <c r="P75" s="184"/>
      <c r="Q75" s="180">
        <f t="shared" si="7"/>
        <v>0</v>
      </c>
      <c r="R75" s="184"/>
      <c r="S75" s="5"/>
    </row>
    <row r="76" spans="1:19" ht="19.899999999999999" x14ac:dyDescent="1.1000000000000001">
      <c r="A76" s="26"/>
      <c r="B76" s="176"/>
      <c r="C76" s="305" t="str">
        <f>IF('Budget Planner'!L16="","",'Budget Planner'!L16)</f>
        <v>Childcare</v>
      </c>
      <c r="D76" s="304"/>
      <c r="E76" s="176"/>
      <c r="F76" s="176"/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76"/>
      <c r="O76" s="36"/>
      <c r="P76" s="184"/>
      <c r="Q76" s="180">
        <f t="shared" si="7"/>
        <v>0</v>
      </c>
      <c r="R76" s="184"/>
      <c r="S76" s="5"/>
    </row>
    <row r="77" spans="1:19" ht="19.899999999999999" x14ac:dyDescent="1.1000000000000001">
      <c r="A77" s="26"/>
      <c r="B77" s="176"/>
      <c r="C77" s="305" t="str">
        <f>IF('Budget Planner'!L17="","",'Budget Planner'!L17)</f>
        <v>Child Essentials</v>
      </c>
      <c r="D77" s="304"/>
      <c r="E77" s="176"/>
      <c r="F77" s="176"/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76"/>
      <c r="O77" s="36"/>
      <c r="P77" s="184"/>
      <c r="Q77" s="180">
        <f t="shared" si="7"/>
        <v>0</v>
      </c>
      <c r="R77" s="184"/>
      <c r="S77" s="5"/>
    </row>
    <row r="78" spans="1:19" ht="19.899999999999999" x14ac:dyDescent="1.1000000000000001">
      <c r="A78" s="26"/>
      <c r="B78" s="176"/>
      <c r="C78" s="305" t="str">
        <f>IF('Budget Planner'!L18="","",'Budget Planner'!L18)</f>
        <v>Clothing</v>
      </c>
      <c r="D78" s="304"/>
      <c r="E78" s="176"/>
      <c r="F78" s="176"/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76"/>
      <c r="O78" s="36"/>
      <c r="P78" s="184"/>
      <c r="Q78" s="180">
        <f t="shared" si="7"/>
        <v>0</v>
      </c>
      <c r="R78" s="184"/>
      <c r="S78" s="5"/>
    </row>
    <row r="79" spans="1:19" ht="19.899999999999999" x14ac:dyDescent="1.1000000000000001">
      <c r="A79" s="26"/>
      <c r="B79" s="176"/>
      <c r="C79" s="305" t="str">
        <f>IF('Budget Planner'!L19="","",'Budget Planner'!L19)</f>
        <v>Meds &amp; Vitamins</v>
      </c>
      <c r="D79" s="304"/>
      <c r="E79" s="176"/>
      <c r="F79" s="176"/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76"/>
      <c r="O79" s="36"/>
      <c r="P79" s="184"/>
      <c r="Q79" s="180">
        <f t="shared" si="7"/>
        <v>0</v>
      </c>
      <c r="R79" s="184"/>
      <c r="S79" s="5"/>
    </row>
    <row r="80" spans="1:19" ht="19.899999999999999" x14ac:dyDescent="1.1000000000000001">
      <c r="A80" s="26"/>
      <c r="B80" s="176"/>
      <c r="C80" s="305" t="str">
        <f>IF('Budget Planner'!L20="","",'Budget Planner'!L20)</f>
        <v>Dental Work</v>
      </c>
      <c r="D80" s="304"/>
      <c r="E80" s="176"/>
      <c r="F80" s="176"/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76"/>
      <c r="O80" s="36"/>
      <c r="P80" s="184"/>
      <c r="Q80" s="180">
        <f t="shared" si="7"/>
        <v>0</v>
      </c>
      <c r="R80" s="184"/>
      <c r="S80" s="5"/>
    </row>
    <row r="81" spans="1:19" ht="19.899999999999999" x14ac:dyDescent="1.1000000000000001">
      <c r="A81" s="26"/>
      <c r="B81" s="176"/>
      <c r="C81" s="305" t="str">
        <f>IF('Budget Planner'!L21="","",'Budget Planner'!L21)</f>
        <v>Specialists</v>
      </c>
      <c r="D81" s="304"/>
      <c r="E81" s="176"/>
      <c r="F81" s="176"/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76"/>
      <c r="O81" s="36"/>
      <c r="P81" s="184"/>
      <c r="Q81" s="180">
        <f t="shared" si="7"/>
        <v>0</v>
      </c>
      <c r="R81" s="184"/>
      <c r="S81" s="5"/>
    </row>
    <row r="82" spans="1:19" ht="19.899999999999999" x14ac:dyDescent="1.1000000000000001">
      <c r="A82" s="26"/>
      <c r="B82" s="176"/>
      <c r="C82" s="305" t="str">
        <f>IF('Budget Planner'!L22="","",'Budget Planner'!L22)</f>
        <v>Footwear</v>
      </c>
      <c r="D82" s="304"/>
      <c r="E82" s="176"/>
      <c r="F82" s="176"/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76"/>
      <c r="O82" s="36"/>
      <c r="P82" s="184"/>
      <c r="Q82" s="180">
        <f t="shared" si="7"/>
        <v>0</v>
      </c>
      <c r="R82" s="184"/>
      <c r="S82" s="5"/>
    </row>
    <row r="83" spans="1:19" ht="19.899999999999999" x14ac:dyDescent="1.1000000000000001">
      <c r="A83" s="26"/>
      <c r="B83" s="176"/>
      <c r="C83" s="305" t="str">
        <f>IF('Budget Planner'!L23="","",'Budget Planner'!L23)</f>
        <v>Prescriptions</v>
      </c>
      <c r="D83" s="304"/>
      <c r="E83" s="176"/>
      <c r="F83" s="176"/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76"/>
      <c r="O83" s="36"/>
      <c r="P83" s="184"/>
      <c r="Q83" s="180">
        <f t="shared" si="7"/>
        <v>0</v>
      </c>
      <c r="R83" s="184"/>
      <c r="S83" s="5"/>
    </row>
    <row r="84" spans="1:19" ht="19.899999999999999" x14ac:dyDescent="1.1000000000000001">
      <c r="A84" s="26"/>
      <c r="B84" s="176"/>
      <c r="C84" s="305" t="str">
        <f>IF('Budget Planner'!L24="","",'Budget Planner'!L24)</f>
        <v>Eyecare</v>
      </c>
      <c r="D84" s="304"/>
      <c r="E84" s="176"/>
      <c r="F84" s="176"/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76"/>
      <c r="O84" s="36"/>
      <c r="P84" s="184"/>
      <c r="Q84" s="180">
        <f t="shared" si="7"/>
        <v>0</v>
      </c>
      <c r="R84" s="184"/>
      <c r="S84" s="5"/>
    </row>
    <row r="85" spans="1:19" ht="19.899999999999999" x14ac:dyDescent="1.1000000000000001">
      <c r="A85" s="26"/>
      <c r="B85" s="176"/>
      <c r="C85" s="305" t="str">
        <f>IF('Budget Planner'!L25="","",'Budget Planner'!L25)</f>
        <v>Bank Fees</v>
      </c>
      <c r="D85" s="304"/>
      <c r="E85" s="176"/>
      <c r="F85" s="176"/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76"/>
      <c r="O85" s="36"/>
      <c r="P85" s="184"/>
      <c r="Q85" s="180">
        <f t="shared" si="7"/>
        <v>0</v>
      </c>
      <c r="R85" s="184"/>
      <c r="S85" s="5"/>
    </row>
    <row r="86" spans="1:19" ht="19.899999999999999" x14ac:dyDescent="1.1000000000000001">
      <c r="A86" s="26"/>
      <c r="B86" s="176"/>
      <c r="C86" s="305" t="str">
        <f>IF('Budget Planner'!L26="","",'Budget Planner'!L26)</f>
        <v>Other</v>
      </c>
      <c r="D86" s="304"/>
      <c r="E86" s="176"/>
      <c r="F86" s="176"/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76"/>
      <c r="O86" s="36"/>
      <c r="P86" s="184"/>
      <c r="Q86" s="180">
        <f t="shared" si="7"/>
        <v>0</v>
      </c>
      <c r="R86" s="184"/>
      <c r="S86" s="5"/>
    </row>
    <row r="87" spans="1:19" ht="19.899999999999999" x14ac:dyDescent="1.1000000000000001">
      <c r="A87" s="26"/>
      <c r="B87" s="176"/>
      <c r="C87" s="305" t="str">
        <f>IF('Budget Planner'!L27="","",'Budget Planner'!L27)</f>
        <v>Other</v>
      </c>
      <c r="D87" s="304"/>
      <c r="E87" s="176"/>
      <c r="F87" s="176"/>
      <c r="G87" s="129">
        <v>0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0</v>
      </c>
      <c r="N87" s="176"/>
      <c r="O87" s="36"/>
      <c r="P87" s="184"/>
      <c r="Q87" s="180">
        <f t="shared" si="7"/>
        <v>0</v>
      </c>
      <c r="R87" s="184"/>
      <c r="S87" s="5"/>
    </row>
    <row r="88" spans="1:19" ht="19.899999999999999" x14ac:dyDescent="1.1000000000000001">
      <c r="A88" s="3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36"/>
      <c r="P88" s="184"/>
      <c r="Q88" s="186"/>
      <c r="R88" s="184"/>
      <c r="S88" s="9"/>
    </row>
    <row r="89" spans="1:19" ht="21" x14ac:dyDescent="1.1499999999999999">
      <c r="A89" s="38"/>
      <c r="B89" s="176"/>
      <c r="C89" s="306" t="s">
        <v>9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176"/>
      <c r="O89" s="39"/>
      <c r="P89" s="184"/>
      <c r="Q89" s="180">
        <f>SUM(Q73:Q87)</f>
        <v>0</v>
      </c>
      <c r="R89" s="184"/>
      <c r="S89" s="40"/>
    </row>
    <row r="90" spans="1:19" ht="19.899999999999999" x14ac:dyDescent="1.1000000000000001">
      <c r="A90" s="38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39"/>
      <c r="P90" s="184"/>
      <c r="Q90" s="184"/>
      <c r="R90" s="184"/>
      <c r="S90" s="40"/>
    </row>
    <row r="91" spans="1:19" ht="19.899999999999999" x14ac:dyDescent="1.1000000000000001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42"/>
      <c r="P91" s="24"/>
      <c r="Q91" s="24"/>
      <c r="R91" s="24"/>
      <c r="S91" s="16"/>
    </row>
    <row r="92" spans="1:19" ht="19.899999999999999" x14ac:dyDescent="1.1000000000000001">
      <c r="A92" s="26"/>
      <c r="B92" s="176"/>
      <c r="C92" s="305"/>
      <c r="D92" s="304"/>
      <c r="E92" s="176"/>
      <c r="F92" s="176"/>
      <c r="G92" s="183" t="str">
        <f>IF(G29="","",G29)</f>
        <v/>
      </c>
      <c r="H92" s="183" t="str">
        <f t="shared" ref="H92:M92" si="8">IF(H29="","",H29)</f>
        <v/>
      </c>
      <c r="I92" s="183" t="str">
        <f t="shared" si="8"/>
        <v/>
      </c>
      <c r="J92" s="183" t="str">
        <f t="shared" si="8"/>
        <v/>
      </c>
      <c r="K92" s="183" t="str">
        <f t="shared" si="8"/>
        <v/>
      </c>
      <c r="L92" s="183" t="str">
        <f t="shared" si="8"/>
        <v/>
      </c>
      <c r="M92" s="183" t="str">
        <f t="shared" si="8"/>
        <v/>
      </c>
      <c r="N92" s="176"/>
      <c r="O92" s="36"/>
      <c r="P92" s="184"/>
      <c r="Q92" s="308" t="s">
        <v>22</v>
      </c>
      <c r="R92" s="184"/>
      <c r="S92" s="5"/>
    </row>
    <row r="93" spans="1:19" ht="21" x14ac:dyDescent="1.1499999999999999">
      <c r="A93" s="26"/>
      <c r="B93" s="176"/>
      <c r="C93" s="307" t="str">
        <f>'Budget Planner'!C56</f>
        <v>Lifestyle (wants)</v>
      </c>
      <c r="D93" s="304"/>
      <c r="E93" s="304"/>
      <c r="F93" s="304"/>
      <c r="G93" s="175" t="s">
        <v>23</v>
      </c>
      <c r="H93" s="175" t="s">
        <v>24</v>
      </c>
      <c r="I93" s="175" t="s">
        <v>25</v>
      </c>
      <c r="J93" s="175" t="s">
        <v>26</v>
      </c>
      <c r="K93" s="175" t="s">
        <v>27</v>
      </c>
      <c r="L93" s="175" t="s">
        <v>28</v>
      </c>
      <c r="M93" s="175" t="s">
        <v>29</v>
      </c>
      <c r="N93" s="176"/>
      <c r="O93" s="36"/>
      <c r="P93" s="184"/>
      <c r="Q93" s="304"/>
      <c r="R93" s="184"/>
      <c r="S93" s="5"/>
    </row>
    <row r="94" spans="1:19" ht="19.899999999999999" x14ac:dyDescent="1.1000000000000001">
      <c r="A94" s="26"/>
      <c r="B94" s="176"/>
      <c r="C94" s="305" t="str">
        <f>'Budget Planner'!C57</f>
        <v>Alcohol</v>
      </c>
      <c r="D94" s="304"/>
      <c r="E94" s="305"/>
      <c r="F94" s="304"/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76"/>
      <c r="O94" s="36"/>
      <c r="P94" s="184"/>
      <c r="Q94" s="180">
        <f t="shared" ref="Q94:Q108" si="9">SUM(G94:M94)</f>
        <v>0</v>
      </c>
      <c r="R94" s="184"/>
      <c r="S94" s="5"/>
    </row>
    <row r="95" spans="1:19" ht="19.899999999999999" x14ac:dyDescent="1.1000000000000001">
      <c r="A95" s="26"/>
      <c r="B95" s="176"/>
      <c r="C95" s="305" t="str">
        <f>'Budget Planner'!C58</f>
        <v>Personal Grooming</v>
      </c>
      <c r="D95" s="304"/>
      <c r="E95" s="305"/>
      <c r="F95" s="304"/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76"/>
      <c r="O95" s="36"/>
      <c r="P95" s="184"/>
      <c r="Q95" s="180">
        <f t="shared" si="9"/>
        <v>0</v>
      </c>
      <c r="R95" s="184"/>
      <c r="S95" s="5"/>
    </row>
    <row r="96" spans="1:19" ht="19.899999999999999" x14ac:dyDescent="1.1000000000000001">
      <c r="A96" s="26"/>
      <c r="B96" s="176"/>
      <c r="C96" s="305" t="str">
        <f>'Budget Planner'!C59</f>
        <v>Fun Outings</v>
      </c>
      <c r="D96" s="304"/>
      <c r="E96" s="305"/>
      <c r="F96" s="304"/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76"/>
      <c r="O96" s="36"/>
      <c r="P96" s="184"/>
      <c r="Q96" s="180">
        <f t="shared" si="9"/>
        <v>0</v>
      </c>
      <c r="R96" s="184"/>
      <c r="S96" s="5"/>
    </row>
    <row r="97" spans="1:19" ht="19.899999999999999" x14ac:dyDescent="1.1000000000000001">
      <c r="A97" s="26"/>
      <c r="B97" s="176"/>
      <c r="C97" s="305" t="str">
        <f>'Budget Planner'!C60</f>
        <v>Gifts</v>
      </c>
      <c r="D97" s="304"/>
      <c r="E97" s="305"/>
      <c r="F97" s="304"/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76"/>
      <c r="O97" s="36"/>
      <c r="P97" s="184"/>
      <c r="Q97" s="180">
        <f t="shared" si="9"/>
        <v>0</v>
      </c>
      <c r="R97" s="184"/>
      <c r="S97" s="5"/>
    </row>
    <row r="98" spans="1:19" ht="19.899999999999999" x14ac:dyDescent="1.1000000000000001">
      <c r="A98" s="26"/>
      <c r="B98" s="176"/>
      <c r="C98" s="305" t="str">
        <f>'Budget Planner'!C61</f>
        <v>Hobbies</v>
      </c>
      <c r="D98" s="304"/>
      <c r="E98" s="305"/>
      <c r="F98" s="304"/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76"/>
      <c r="O98" s="36"/>
      <c r="P98" s="184"/>
      <c r="Q98" s="180">
        <f t="shared" si="9"/>
        <v>0</v>
      </c>
      <c r="R98" s="184"/>
      <c r="S98" s="5"/>
    </row>
    <row r="99" spans="1:19" ht="19.899999999999999" x14ac:dyDescent="1.1000000000000001">
      <c r="A99" s="26"/>
      <c r="B99" s="176"/>
      <c r="C99" s="305" t="str">
        <f>'Budget Planner'!C62</f>
        <v>Restaurants</v>
      </c>
      <c r="D99" s="304"/>
      <c r="E99" s="305"/>
      <c r="F99" s="304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76"/>
      <c r="O99" s="36"/>
      <c r="P99" s="184"/>
      <c r="Q99" s="180">
        <f t="shared" si="9"/>
        <v>0</v>
      </c>
      <c r="R99" s="184"/>
      <c r="S99" s="5"/>
    </row>
    <row r="100" spans="1:19" ht="19.899999999999999" x14ac:dyDescent="1.1000000000000001">
      <c r="A100" s="26"/>
      <c r="B100" s="176"/>
      <c r="C100" s="305" t="str">
        <f>'Budget Planner'!C63</f>
        <v>Subscriptions</v>
      </c>
      <c r="D100" s="304"/>
      <c r="E100" s="305"/>
      <c r="F100" s="304"/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76"/>
      <c r="O100" s="36"/>
      <c r="P100" s="184"/>
      <c r="Q100" s="180">
        <f t="shared" si="9"/>
        <v>0</v>
      </c>
      <c r="R100" s="184"/>
      <c r="S100" s="5"/>
    </row>
    <row r="101" spans="1:19" ht="19.899999999999999" x14ac:dyDescent="1.1000000000000001">
      <c r="A101" s="26"/>
      <c r="B101" s="176"/>
      <c r="C101" s="305" t="str">
        <f>'Budget Planner'!C64</f>
        <v>Pet Food</v>
      </c>
      <c r="D101" s="304"/>
      <c r="E101" s="305"/>
      <c r="F101" s="304"/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76"/>
      <c r="O101" s="36"/>
      <c r="P101" s="184"/>
      <c r="Q101" s="180">
        <f t="shared" si="9"/>
        <v>0</v>
      </c>
      <c r="R101" s="184"/>
      <c r="S101" s="5"/>
    </row>
    <row r="102" spans="1:19" ht="19.899999999999999" x14ac:dyDescent="1.1000000000000001">
      <c r="A102" s="26"/>
      <c r="B102" s="176"/>
      <c r="C102" s="305" t="str">
        <f>'Budget Planner'!C65</f>
        <v>Vet Bills</v>
      </c>
      <c r="D102" s="304"/>
      <c r="E102" s="305"/>
      <c r="F102" s="304"/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76"/>
      <c r="O102" s="36"/>
      <c r="P102" s="184"/>
      <c r="Q102" s="180">
        <f t="shared" si="9"/>
        <v>0</v>
      </c>
      <c r="R102" s="184"/>
      <c r="S102" s="5"/>
    </row>
    <row r="103" spans="1:19" ht="19.899999999999999" x14ac:dyDescent="1.1000000000000001">
      <c r="A103" s="26"/>
      <c r="B103" s="176"/>
      <c r="C103" s="305" t="str">
        <f>'Budget Planner'!C66</f>
        <v>Gym</v>
      </c>
      <c r="D103" s="304"/>
      <c r="E103" s="305"/>
      <c r="F103" s="304"/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76"/>
      <c r="O103" s="36"/>
      <c r="P103" s="184"/>
      <c r="Q103" s="180">
        <f t="shared" si="9"/>
        <v>0</v>
      </c>
      <c r="R103" s="184"/>
      <c r="S103" s="5"/>
    </row>
    <row r="104" spans="1:19" ht="19.899999999999999" x14ac:dyDescent="1.1000000000000001">
      <c r="A104" s="26"/>
      <c r="B104" s="176"/>
      <c r="C104" s="305" t="str">
        <f>'Budget Planner'!C67</f>
        <v>Travel</v>
      </c>
      <c r="D104" s="304"/>
      <c r="E104" s="305"/>
      <c r="F104" s="304"/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76"/>
      <c r="O104" s="36"/>
      <c r="P104" s="184"/>
      <c r="Q104" s="180">
        <f t="shared" si="9"/>
        <v>0</v>
      </c>
      <c r="R104" s="184"/>
      <c r="S104" s="5"/>
    </row>
    <row r="105" spans="1:19" ht="19.899999999999999" x14ac:dyDescent="1.1000000000000001">
      <c r="A105" s="26"/>
      <c r="B105" s="176"/>
      <c r="C105" s="305" t="str">
        <f>'Budget Planner'!C68</f>
        <v>Other</v>
      </c>
      <c r="D105" s="304"/>
      <c r="E105" s="305"/>
      <c r="F105" s="304"/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76"/>
      <c r="O105" s="36"/>
      <c r="P105" s="184"/>
      <c r="Q105" s="180">
        <f t="shared" si="9"/>
        <v>0</v>
      </c>
      <c r="R105" s="184"/>
      <c r="S105" s="5"/>
    </row>
    <row r="106" spans="1:19" ht="19.899999999999999" x14ac:dyDescent="1.1000000000000001">
      <c r="A106" s="26"/>
      <c r="B106" s="176"/>
      <c r="C106" s="305" t="str">
        <f>'Budget Planner'!C69</f>
        <v>Other</v>
      </c>
      <c r="D106" s="304"/>
      <c r="E106" s="305"/>
      <c r="F106" s="304"/>
      <c r="G106" s="129">
        <v>0</v>
      </c>
      <c r="H106" s="129">
        <v>0</v>
      </c>
      <c r="I106" s="129">
        <v>0</v>
      </c>
      <c r="J106" s="129">
        <v>0</v>
      </c>
      <c r="K106" s="129">
        <v>0</v>
      </c>
      <c r="L106" s="129">
        <v>0</v>
      </c>
      <c r="M106" s="129">
        <v>0</v>
      </c>
      <c r="N106" s="176"/>
      <c r="O106" s="36"/>
      <c r="P106" s="184"/>
      <c r="Q106" s="180">
        <f t="shared" si="9"/>
        <v>0</v>
      </c>
      <c r="R106" s="184"/>
      <c r="S106" s="5"/>
    </row>
    <row r="107" spans="1:19" ht="19.899999999999999" x14ac:dyDescent="1.1000000000000001">
      <c r="A107" s="26"/>
      <c r="B107" s="176"/>
      <c r="C107" s="305" t="str">
        <f>'Budget Planner'!C70</f>
        <v>Other</v>
      </c>
      <c r="D107" s="304"/>
      <c r="E107" s="305"/>
      <c r="F107" s="304"/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0</v>
      </c>
      <c r="M107" s="129">
        <v>0</v>
      </c>
      <c r="N107" s="176"/>
      <c r="O107" s="36"/>
      <c r="P107" s="184"/>
      <c r="Q107" s="180">
        <f t="shared" si="9"/>
        <v>0</v>
      </c>
      <c r="R107" s="184"/>
      <c r="S107" s="5"/>
    </row>
    <row r="108" spans="1:19" ht="19.899999999999999" x14ac:dyDescent="1.1000000000000001">
      <c r="A108" s="26"/>
      <c r="B108" s="176"/>
      <c r="C108" s="305" t="str">
        <f>'Budget Planner'!C71</f>
        <v>Other</v>
      </c>
      <c r="D108" s="304"/>
      <c r="E108" s="305"/>
      <c r="F108" s="304"/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76"/>
      <c r="O108" s="36"/>
      <c r="P108" s="184"/>
      <c r="Q108" s="180">
        <f t="shared" si="9"/>
        <v>0</v>
      </c>
      <c r="R108" s="184"/>
      <c r="S108" s="5"/>
    </row>
    <row r="109" spans="1:19" ht="19.899999999999999" x14ac:dyDescent="1.1000000000000001">
      <c r="A109" s="37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36"/>
      <c r="P109" s="184"/>
      <c r="Q109" s="186"/>
      <c r="R109" s="184"/>
      <c r="S109" s="9"/>
    </row>
    <row r="110" spans="1:19" ht="21" x14ac:dyDescent="1.1499999999999999">
      <c r="A110" s="38"/>
      <c r="B110" s="176"/>
      <c r="C110" s="306" t="s">
        <v>9</v>
      </c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176"/>
      <c r="O110" s="39"/>
      <c r="P110" s="184"/>
      <c r="Q110" s="180">
        <f>SUM(Q94:Q108)</f>
        <v>0</v>
      </c>
      <c r="R110" s="184"/>
      <c r="S110" s="40"/>
    </row>
    <row r="111" spans="1:19" ht="19.899999999999999" x14ac:dyDescent="1.1000000000000001">
      <c r="A111" s="38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39"/>
      <c r="P111" s="184"/>
      <c r="Q111" s="184"/>
      <c r="R111" s="184"/>
      <c r="S111" s="40"/>
    </row>
    <row r="112" spans="1:19" ht="19.899999999999999" x14ac:dyDescent="1.1000000000000001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42"/>
      <c r="P112" s="24"/>
      <c r="Q112" s="24"/>
      <c r="R112" s="24"/>
      <c r="S112" s="16"/>
    </row>
    <row r="113" spans="1:19" ht="46.15" x14ac:dyDescent="2.5">
      <c r="A113" s="26"/>
      <c r="B113" s="187"/>
      <c r="C113" s="187"/>
      <c r="D113" s="187"/>
      <c r="E113" s="187"/>
      <c r="F113" s="187"/>
      <c r="G113" s="303" t="s">
        <v>30</v>
      </c>
      <c r="H113" s="304"/>
      <c r="I113" s="304"/>
      <c r="J113" s="304"/>
      <c r="K113" s="304"/>
      <c r="L113" s="304"/>
      <c r="M113" s="187"/>
      <c r="N113" s="188"/>
      <c r="O113" s="188"/>
      <c r="P113" s="188"/>
      <c r="Q113" s="188">
        <f>SUM(Q26,Q47,Q89,Q68,Q110)</f>
        <v>0</v>
      </c>
      <c r="R113" s="189"/>
      <c r="S113" s="5"/>
    </row>
  </sheetData>
  <sheetProtection sheet="1" objects="1" scenarios="1" selectLockedCells="1"/>
  <mergeCells count="114">
    <mergeCell ref="C47:M47"/>
    <mergeCell ref="C13:D13"/>
    <mergeCell ref="C14:D14"/>
    <mergeCell ref="C15:D15"/>
    <mergeCell ref="C16:D16"/>
    <mergeCell ref="C8:D8"/>
    <mergeCell ref="C21:D21"/>
    <mergeCell ref="C22:D22"/>
    <mergeCell ref="Q71:Q72"/>
    <mergeCell ref="C72:F72"/>
    <mergeCell ref="C20:D20"/>
    <mergeCell ref="C26:M26"/>
    <mergeCell ref="Q29:Q30"/>
    <mergeCell ref="C30:F30"/>
    <mergeCell ref="C31:D31"/>
    <mergeCell ref="C32:D32"/>
    <mergeCell ref="C33:D33"/>
    <mergeCell ref="C34:D34"/>
    <mergeCell ref="C35:D35"/>
    <mergeCell ref="C23:D23"/>
    <mergeCell ref="C24:D24"/>
    <mergeCell ref="C36:D36"/>
    <mergeCell ref="C71:D71"/>
    <mergeCell ref="C37:D37"/>
    <mergeCell ref="C45:D45"/>
    <mergeCell ref="A1:R2"/>
    <mergeCell ref="A4:R4"/>
    <mergeCell ref="C6:M6"/>
    <mergeCell ref="C64:D64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2:D52"/>
    <mergeCell ref="C17:D17"/>
    <mergeCell ref="C18:D18"/>
    <mergeCell ref="C29:D29"/>
    <mergeCell ref="Q8:Q9"/>
    <mergeCell ref="C9:F9"/>
    <mergeCell ref="C10:D10"/>
    <mergeCell ref="C11:D11"/>
    <mergeCell ref="C19:D19"/>
    <mergeCell ref="C12:D12"/>
    <mergeCell ref="C86:D86"/>
    <mergeCell ref="C87:D87"/>
    <mergeCell ref="C89:M89"/>
    <mergeCell ref="Q50:Q51"/>
    <mergeCell ref="C51:F51"/>
    <mergeCell ref="C65:D65"/>
    <mergeCell ref="C66:D66"/>
    <mergeCell ref="C92:D92"/>
    <mergeCell ref="C68:M68"/>
    <mergeCell ref="C76:D76"/>
    <mergeCell ref="C77:D77"/>
    <mergeCell ref="C78:D78"/>
    <mergeCell ref="C73:D73"/>
    <mergeCell ref="C74:D74"/>
    <mergeCell ref="C75:D75"/>
    <mergeCell ref="C84:D84"/>
    <mergeCell ref="C85:D85"/>
    <mergeCell ref="C50:D50"/>
    <mergeCell ref="C79:D79"/>
    <mergeCell ref="C80:D80"/>
    <mergeCell ref="C81:D81"/>
    <mergeCell ref="C82:D82"/>
    <mergeCell ref="C83:D83"/>
    <mergeCell ref="C53:D53"/>
    <mergeCell ref="E99:F99"/>
    <mergeCell ref="C100:D100"/>
    <mergeCell ref="E100:F100"/>
    <mergeCell ref="C101:D101"/>
    <mergeCell ref="E101:F101"/>
    <mergeCell ref="Q92:Q93"/>
    <mergeCell ref="C93:F93"/>
    <mergeCell ref="C94:D94"/>
    <mergeCell ref="E94:F94"/>
    <mergeCell ref="C95:D95"/>
    <mergeCell ref="E95:F95"/>
    <mergeCell ref="C96:D96"/>
    <mergeCell ref="E96:F96"/>
    <mergeCell ref="C97:D97"/>
    <mergeCell ref="E97:F97"/>
    <mergeCell ref="C98:D98"/>
    <mergeCell ref="E98:F98"/>
    <mergeCell ref="C108:D108"/>
    <mergeCell ref="E108:F108"/>
    <mergeCell ref="C110:M110"/>
    <mergeCell ref="G113:L113"/>
    <mergeCell ref="C38:D38"/>
    <mergeCell ref="C39:D39"/>
    <mergeCell ref="C40:D40"/>
    <mergeCell ref="C41:D41"/>
    <mergeCell ref="C42:D42"/>
    <mergeCell ref="C43:D43"/>
    <mergeCell ref="C44:D44"/>
    <mergeCell ref="C105:D105"/>
    <mergeCell ref="E105:F105"/>
    <mergeCell ref="C106:D106"/>
    <mergeCell ref="E106:F106"/>
    <mergeCell ref="C107:D107"/>
    <mergeCell ref="E107:F107"/>
    <mergeCell ref="C102:D102"/>
    <mergeCell ref="E102:F102"/>
    <mergeCell ref="C103:D103"/>
    <mergeCell ref="E103:F103"/>
    <mergeCell ref="C104:D104"/>
    <mergeCell ref="E104:F104"/>
    <mergeCell ref="C99:D99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Footer>&amp;L_x000D_&amp;1#&amp;"Calibri"&amp;10&amp;K000000 Confidential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U113"/>
  <sheetViews>
    <sheetView showGridLines="0" zoomScaleNormal="100" workbookViewId="0">
      <pane ySplit="5" topLeftCell="A6" activePane="bottomLeft" state="frozen"/>
      <selection pane="bottomLeft" activeCell="G10" sqref="G10"/>
    </sheetView>
  </sheetViews>
  <sheetFormatPr defaultColWidth="12.6640625" defaultRowHeight="15.75" customHeight="1" x14ac:dyDescent="0.4"/>
  <cols>
    <col min="1" max="1" width="4.1328125" customWidth="1"/>
    <col min="2" max="2" width="2.6640625" customWidth="1"/>
    <col min="4" max="4" width="13.796875" customWidth="1"/>
    <col min="5" max="5" width="4.33203125" customWidth="1"/>
    <col min="6" max="6" width="3.86328125" customWidth="1"/>
    <col min="14" max="14" width="2.46484375" customWidth="1"/>
    <col min="15" max="15" width="2.19921875" customWidth="1"/>
    <col min="16" max="16" width="2.46484375" customWidth="1"/>
    <col min="17" max="17" width="16.86328125" style="97" customWidth="1"/>
    <col min="18" max="19" width="3.332031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14.2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3.15" x14ac:dyDescent="0.4"/>
    <row r="4" spans="1:21" ht="34.15" x14ac:dyDescent="1.85">
      <c r="A4" s="309" t="s">
        <v>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</row>
    <row r="5" spans="1:21" ht="16.899999999999999" customHeight="1" x14ac:dyDescent="0.4"/>
    <row r="6" spans="1:21" ht="42" customHeight="1" x14ac:dyDescent="1.85">
      <c r="A6" s="73"/>
      <c r="B6" s="172"/>
      <c r="C6" s="247" t="s">
        <v>33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172"/>
      <c r="O6" s="172"/>
      <c r="P6" s="173"/>
      <c r="Q6" s="173"/>
      <c r="R6" s="173"/>
      <c r="S6" s="71"/>
      <c r="T6" s="72"/>
    </row>
    <row r="7" spans="1:21" ht="34.15" x14ac:dyDescent="1.85">
      <c r="A7" s="11"/>
      <c r="B7" s="23"/>
      <c r="C7" s="29"/>
      <c r="D7" s="29"/>
      <c r="E7" s="23"/>
      <c r="F7" s="23"/>
      <c r="G7" s="30"/>
      <c r="H7" s="30"/>
      <c r="I7" s="23"/>
      <c r="J7" s="23"/>
      <c r="K7" s="23"/>
      <c r="L7" s="23"/>
      <c r="M7" s="23"/>
      <c r="N7" s="31"/>
      <c r="O7" s="32"/>
      <c r="P7" s="34"/>
      <c r="Q7" s="33"/>
      <c r="R7" s="34"/>
      <c r="S7" s="11"/>
      <c r="T7" s="72"/>
    </row>
    <row r="8" spans="1:21" ht="19.899999999999999" x14ac:dyDescent="1.1000000000000001">
      <c r="A8" s="26"/>
      <c r="B8" s="174"/>
      <c r="C8" s="312"/>
      <c r="D8" s="304"/>
      <c r="E8" s="176"/>
      <c r="F8" s="176"/>
      <c r="G8" s="177"/>
      <c r="H8" s="177"/>
      <c r="I8" s="177"/>
      <c r="J8" s="177"/>
      <c r="K8" s="177"/>
      <c r="L8" s="177"/>
      <c r="M8" s="177"/>
      <c r="N8" s="175"/>
      <c r="O8" s="35"/>
      <c r="P8" s="178"/>
      <c r="Q8" s="311" t="s">
        <v>22</v>
      </c>
      <c r="R8" s="178"/>
      <c r="S8" s="27"/>
    </row>
    <row r="9" spans="1:21" ht="21" x14ac:dyDescent="1.1499999999999999">
      <c r="A9" s="26"/>
      <c r="B9" s="174"/>
      <c r="C9" s="307" t="str">
        <f>'Budget Planner'!C12</f>
        <v>Fixed Expenses (needs)</v>
      </c>
      <c r="D9" s="304"/>
      <c r="E9" s="304"/>
      <c r="F9" s="304"/>
      <c r="G9" s="175" t="s">
        <v>23</v>
      </c>
      <c r="H9" s="175" t="s">
        <v>24</v>
      </c>
      <c r="I9" s="175" t="s">
        <v>25</v>
      </c>
      <c r="J9" s="175" t="s">
        <v>26</v>
      </c>
      <c r="K9" s="175" t="s">
        <v>27</v>
      </c>
      <c r="L9" s="175" t="s">
        <v>28</v>
      </c>
      <c r="M9" s="175" t="s">
        <v>29</v>
      </c>
      <c r="N9" s="176"/>
      <c r="O9" s="36"/>
      <c r="P9" s="178"/>
      <c r="Q9" s="250"/>
      <c r="R9" s="178"/>
      <c r="S9" s="27"/>
    </row>
    <row r="10" spans="1:21" ht="19.899999999999999" x14ac:dyDescent="1.1000000000000001">
      <c r="A10" s="26"/>
      <c r="B10" s="174"/>
      <c r="C10" s="305" t="str">
        <f>IF('Budget Planner'!C13="","",'Budget Planner'!C13)</f>
        <v>Mortgage/Rent</v>
      </c>
      <c r="D10" s="304"/>
      <c r="E10" s="176"/>
      <c r="F10" s="176"/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76"/>
      <c r="O10" s="36"/>
      <c r="P10" s="179"/>
      <c r="Q10" s="180">
        <f t="shared" ref="Q10:Q24" si="0">SUM(G10:M10)</f>
        <v>0</v>
      </c>
      <c r="R10" s="179"/>
      <c r="S10" s="27"/>
    </row>
    <row r="11" spans="1:21" ht="19.899999999999999" x14ac:dyDescent="1.1000000000000001">
      <c r="A11" s="26"/>
      <c r="B11" s="174"/>
      <c r="C11" s="305" t="str">
        <f>IF('Budget Planner'!C14="","",'Budget Planner'!C14)</f>
        <v>Maintenance/Condo Fees</v>
      </c>
      <c r="D11" s="304"/>
      <c r="E11" s="176"/>
      <c r="F11" s="176"/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76"/>
      <c r="O11" s="36"/>
      <c r="P11" s="179"/>
      <c r="Q11" s="180">
        <f t="shared" si="0"/>
        <v>0</v>
      </c>
      <c r="R11" s="179"/>
      <c r="S11" s="27"/>
    </row>
    <row r="12" spans="1:21" ht="19.899999999999999" x14ac:dyDescent="1.1000000000000001">
      <c r="A12" s="26"/>
      <c r="B12" s="174"/>
      <c r="C12" s="305" t="str">
        <f>IF('Budget Planner'!C15="","",'Budget Planner'!C15)</f>
        <v>Property Tax</v>
      </c>
      <c r="D12" s="304"/>
      <c r="E12" s="176"/>
      <c r="F12" s="176"/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76"/>
      <c r="O12" s="36"/>
      <c r="P12" s="179"/>
      <c r="Q12" s="180">
        <f t="shared" si="0"/>
        <v>0</v>
      </c>
      <c r="R12" s="179"/>
      <c r="S12" s="27"/>
    </row>
    <row r="13" spans="1:21" ht="19.899999999999999" x14ac:dyDescent="1.1000000000000001">
      <c r="A13" s="26"/>
      <c r="B13" s="174"/>
      <c r="C13" s="305" t="str">
        <f>IF('Budget Planner'!C16="","",'Budget Planner'!C16)</f>
        <v>Home Insurance</v>
      </c>
      <c r="D13" s="304"/>
      <c r="E13" s="176"/>
      <c r="F13" s="176"/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76"/>
      <c r="O13" s="36"/>
      <c r="P13" s="179"/>
      <c r="Q13" s="180">
        <f t="shared" si="0"/>
        <v>0</v>
      </c>
      <c r="R13" s="179"/>
      <c r="S13" s="27"/>
    </row>
    <row r="14" spans="1:21" ht="19.899999999999999" x14ac:dyDescent="1.1000000000000001">
      <c r="A14" s="26"/>
      <c r="B14" s="174"/>
      <c r="C14" s="305" t="str">
        <f>IF('Budget Planner'!C17="","",'Budget Planner'!C17)</f>
        <v>Repairs &amp; Service Fees</v>
      </c>
      <c r="D14" s="304"/>
      <c r="E14" s="176"/>
      <c r="F14" s="176"/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76"/>
      <c r="O14" s="36"/>
      <c r="P14" s="179"/>
      <c r="Q14" s="180">
        <f t="shared" si="0"/>
        <v>0</v>
      </c>
      <c r="R14" s="179"/>
      <c r="S14" s="27"/>
    </row>
    <row r="15" spans="1:21" ht="19.899999999999999" x14ac:dyDescent="1.1000000000000001">
      <c r="A15" s="26"/>
      <c r="B15" s="174"/>
      <c r="C15" s="305" t="str">
        <f>IF('Budget Planner'!C18="","",'Budget Planner'!C18)</f>
        <v>Home Phone/Cable/Internet</v>
      </c>
      <c r="D15" s="304"/>
      <c r="E15" s="176"/>
      <c r="F15" s="176"/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76"/>
      <c r="O15" s="36"/>
      <c r="P15" s="179"/>
      <c r="Q15" s="180">
        <f t="shared" si="0"/>
        <v>0</v>
      </c>
      <c r="R15" s="179"/>
      <c r="S15" s="27"/>
    </row>
    <row r="16" spans="1:21" ht="19.899999999999999" x14ac:dyDescent="1.1000000000000001">
      <c r="A16" s="26"/>
      <c r="B16" s="174"/>
      <c r="C16" s="305" t="str">
        <f>IF('Budget Planner'!C19="","",'Budget Planner'!C19)</f>
        <v>Cellphone</v>
      </c>
      <c r="D16" s="304"/>
      <c r="E16" s="176"/>
      <c r="F16" s="176"/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76"/>
      <c r="O16" s="36"/>
      <c r="P16" s="179"/>
      <c r="Q16" s="180">
        <f t="shared" si="0"/>
        <v>0</v>
      </c>
      <c r="R16" s="179"/>
      <c r="S16" s="27"/>
    </row>
    <row r="17" spans="1:19" ht="19.899999999999999" x14ac:dyDescent="1.1000000000000001">
      <c r="A17" s="26"/>
      <c r="B17" s="174"/>
      <c r="C17" s="305" t="str">
        <f>IF('Budget Planner'!C20="","",'Budget Planner'!C20)</f>
        <v>Hydro</v>
      </c>
      <c r="D17" s="304"/>
      <c r="E17" s="176"/>
      <c r="F17" s="176"/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76"/>
      <c r="O17" s="36"/>
      <c r="P17" s="179"/>
      <c r="Q17" s="180">
        <f t="shared" si="0"/>
        <v>0</v>
      </c>
      <c r="R17" s="179"/>
      <c r="S17" s="27"/>
    </row>
    <row r="18" spans="1:19" ht="19.899999999999999" x14ac:dyDescent="1.1000000000000001">
      <c r="A18" s="26"/>
      <c r="B18" s="174"/>
      <c r="C18" s="305" t="str">
        <f>IF('Budget Planner'!C21="","",'Budget Planner'!C21)</f>
        <v>Water/Sewer</v>
      </c>
      <c r="D18" s="304"/>
      <c r="E18" s="176"/>
      <c r="F18" s="176"/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76"/>
      <c r="O18" s="36"/>
      <c r="P18" s="179"/>
      <c r="Q18" s="180">
        <f t="shared" si="0"/>
        <v>0</v>
      </c>
      <c r="R18" s="179"/>
      <c r="S18" s="27"/>
    </row>
    <row r="19" spans="1:19" ht="19.899999999999999" x14ac:dyDescent="1.1000000000000001">
      <c r="A19" s="26"/>
      <c r="B19" s="174"/>
      <c r="C19" s="305" t="str">
        <f>IF('Budget Planner'!C22="","",'Budget Planner'!C22)</f>
        <v>Heating/Gas</v>
      </c>
      <c r="D19" s="304"/>
      <c r="E19" s="176"/>
      <c r="F19" s="176"/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76"/>
      <c r="O19" s="36"/>
      <c r="P19" s="179"/>
      <c r="Q19" s="180">
        <f t="shared" si="0"/>
        <v>0</v>
      </c>
      <c r="R19" s="179"/>
      <c r="S19" s="27"/>
    </row>
    <row r="20" spans="1:19" ht="19.899999999999999" x14ac:dyDescent="1.1000000000000001">
      <c r="A20" s="26"/>
      <c r="B20" s="174"/>
      <c r="C20" s="305" t="str">
        <f>IF('Budget Planner'!C23="","",'Budget Planner'!C23)</f>
        <v>Life Insurance</v>
      </c>
      <c r="D20" s="304"/>
      <c r="E20" s="176"/>
      <c r="F20" s="176"/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76"/>
      <c r="O20" s="36"/>
      <c r="P20" s="179"/>
      <c r="Q20" s="180">
        <f t="shared" si="0"/>
        <v>0</v>
      </c>
      <c r="R20" s="179"/>
      <c r="S20" s="27"/>
    </row>
    <row r="21" spans="1:19" ht="19.899999999999999" x14ac:dyDescent="1.1000000000000001">
      <c r="A21" s="26"/>
      <c r="B21" s="174"/>
      <c r="C21" s="305" t="str">
        <f>IF('Budget Planner'!C24="","",'Budget Planner'!C24)</f>
        <v>Loans</v>
      </c>
      <c r="D21" s="304"/>
      <c r="E21" s="176"/>
      <c r="F21" s="176"/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76"/>
      <c r="O21" s="36"/>
      <c r="P21" s="179"/>
      <c r="Q21" s="180">
        <f t="shared" si="0"/>
        <v>0</v>
      </c>
      <c r="R21" s="179"/>
      <c r="S21" s="27"/>
    </row>
    <row r="22" spans="1:19" ht="19.899999999999999" x14ac:dyDescent="1.1000000000000001">
      <c r="A22" s="26"/>
      <c r="B22" s="174"/>
      <c r="C22" s="305" t="str">
        <f>IF('Budget Planner'!C25="","",'Budget Planner'!C25)</f>
        <v>Credit Cards</v>
      </c>
      <c r="D22" s="304"/>
      <c r="E22" s="176"/>
      <c r="F22" s="176"/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76"/>
      <c r="O22" s="36"/>
      <c r="P22" s="179"/>
      <c r="Q22" s="180">
        <f t="shared" si="0"/>
        <v>0</v>
      </c>
      <c r="R22" s="179"/>
      <c r="S22" s="27"/>
    </row>
    <row r="23" spans="1:19" ht="19.899999999999999" x14ac:dyDescent="1.1000000000000001">
      <c r="A23" s="26"/>
      <c r="B23" s="174"/>
      <c r="C23" s="305" t="str">
        <f>IF('Budget Planner'!C26="","",'Budget Planner'!C26)</f>
        <v>Other</v>
      </c>
      <c r="D23" s="304"/>
      <c r="E23" s="176"/>
      <c r="F23" s="176"/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76"/>
      <c r="O23" s="36"/>
      <c r="P23" s="179"/>
      <c r="Q23" s="180">
        <f t="shared" si="0"/>
        <v>0</v>
      </c>
      <c r="R23" s="179"/>
      <c r="S23" s="27"/>
    </row>
    <row r="24" spans="1:19" ht="19.899999999999999" x14ac:dyDescent="1.1000000000000001">
      <c r="A24" s="26"/>
      <c r="B24" s="174"/>
      <c r="C24" s="305" t="str">
        <f>IF('Budget Planner'!C27="","",'Budget Planner'!C27)</f>
        <v>Other</v>
      </c>
      <c r="D24" s="304"/>
      <c r="E24" s="176"/>
      <c r="F24" s="176"/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76"/>
      <c r="O24" s="36"/>
      <c r="P24" s="179"/>
      <c r="Q24" s="180">
        <f t="shared" si="0"/>
        <v>0</v>
      </c>
      <c r="R24" s="179"/>
      <c r="S24" s="27"/>
    </row>
    <row r="25" spans="1:19" ht="19.899999999999999" x14ac:dyDescent="1.1000000000000001">
      <c r="A25" s="37"/>
      <c r="B25" s="181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36"/>
      <c r="P25" s="179"/>
      <c r="Q25" s="182"/>
      <c r="R25" s="179"/>
      <c r="S25" s="9"/>
    </row>
    <row r="26" spans="1:19" ht="21" x14ac:dyDescent="1.1499999999999999">
      <c r="A26" s="38"/>
      <c r="B26" s="181"/>
      <c r="C26" s="306" t="s">
        <v>9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176"/>
      <c r="O26" s="39"/>
      <c r="P26" s="179"/>
      <c r="Q26" s="180">
        <f>SUM(Q10:Q24)</f>
        <v>0</v>
      </c>
      <c r="R26" s="179"/>
      <c r="S26" s="40"/>
    </row>
    <row r="27" spans="1:19" ht="19.899999999999999" x14ac:dyDescent="1.1000000000000001">
      <c r="A27" s="38"/>
      <c r="B27" s="181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39"/>
      <c r="P27" s="179"/>
      <c r="Q27" s="179"/>
      <c r="R27" s="179"/>
      <c r="S27" s="40"/>
    </row>
    <row r="28" spans="1:19" ht="19.899999999999999" x14ac:dyDescent="1.100000000000000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6"/>
    </row>
    <row r="29" spans="1:19" ht="19.899999999999999" x14ac:dyDescent="1.1000000000000001">
      <c r="A29" s="26"/>
      <c r="B29" s="176"/>
      <c r="C29" s="305"/>
      <c r="D29" s="304"/>
      <c r="E29" s="176"/>
      <c r="F29" s="176"/>
      <c r="G29" s="183" t="str">
        <f t="shared" ref="G29:M29" si="1">IF(G8="","",G8)</f>
        <v/>
      </c>
      <c r="H29" s="183" t="str">
        <f t="shared" si="1"/>
        <v/>
      </c>
      <c r="I29" s="183" t="str">
        <f t="shared" si="1"/>
        <v/>
      </c>
      <c r="J29" s="183" t="str">
        <f t="shared" si="1"/>
        <v/>
      </c>
      <c r="K29" s="183" t="str">
        <f t="shared" si="1"/>
        <v/>
      </c>
      <c r="L29" s="183" t="str">
        <f t="shared" si="1"/>
        <v/>
      </c>
      <c r="M29" s="183" t="str">
        <f t="shared" si="1"/>
        <v/>
      </c>
      <c r="N29" s="176"/>
      <c r="O29" s="36"/>
      <c r="P29" s="184"/>
      <c r="Q29" s="308" t="s">
        <v>22</v>
      </c>
      <c r="R29" s="184"/>
      <c r="S29" s="5"/>
    </row>
    <row r="30" spans="1:19" ht="21" x14ac:dyDescent="1.1499999999999999">
      <c r="A30" s="26"/>
      <c r="B30" s="176"/>
      <c r="C30" s="307" t="str">
        <f>'Budget Planner'!L12</f>
        <v>Living (needs)</v>
      </c>
      <c r="D30" s="304"/>
      <c r="E30" s="304"/>
      <c r="F30" s="304"/>
      <c r="G30" s="175" t="s">
        <v>23</v>
      </c>
      <c r="H30" s="175" t="s">
        <v>24</v>
      </c>
      <c r="I30" s="175" t="s">
        <v>25</v>
      </c>
      <c r="J30" s="175" t="s">
        <v>26</v>
      </c>
      <c r="K30" s="175" t="s">
        <v>27</v>
      </c>
      <c r="L30" s="175" t="s">
        <v>28</v>
      </c>
      <c r="M30" s="175" t="s">
        <v>29</v>
      </c>
      <c r="N30" s="176"/>
      <c r="O30" s="36"/>
      <c r="P30" s="184"/>
      <c r="Q30" s="304"/>
      <c r="R30" s="184"/>
      <c r="S30" s="5"/>
    </row>
    <row r="31" spans="1:19" ht="19.899999999999999" x14ac:dyDescent="1.1000000000000001">
      <c r="A31" s="26"/>
      <c r="B31" s="176"/>
      <c r="C31" s="305" t="str">
        <f>IF('Budget Planner'!L13="","",'Budget Planner'!L13)</f>
        <v>Groceries</v>
      </c>
      <c r="D31" s="304"/>
      <c r="E31" s="176"/>
      <c r="F31" s="176"/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76"/>
      <c r="O31" s="36"/>
      <c r="P31" s="184"/>
      <c r="Q31" s="180">
        <f t="shared" ref="Q31:Q45" si="2">SUM(G31:M31)</f>
        <v>0</v>
      </c>
      <c r="R31" s="184"/>
      <c r="S31" s="5"/>
    </row>
    <row r="32" spans="1:19" ht="19.899999999999999" x14ac:dyDescent="1.1000000000000001">
      <c r="A32" s="26"/>
      <c r="B32" s="176"/>
      <c r="C32" s="305" t="str">
        <f>IF('Budget Planner'!L14="","",'Budget Planner'!L14)</f>
        <v>Costco</v>
      </c>
      <c r="D32" s="304"/>
      <c r="E32" s="176"/>
      <c r="F32" s="176"/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76"/>
      <c r="O32" s="36"/>
      <c r="P32" s="184"/>
      <c r="Q32" s="180">
        <f t="shared" si="2"/>
        <v>0</v>
      </c>
      <c r="R32" s="184"/>
      <c r="S32" s="5"/>
    </row>
    <row r="33" spans="1:19" ht="19.899999999999999" x14ac:dyDescent="1.1000000000000001">
      <c r="A33" s="26"/>
      <c r="B33" s="176"/>
      <c r="C33" s="305" t="str">
        <f>IF('Budget Planner'!L15="","",'Budget Planner'!L15)</f>
        <v>Snacks</v>
      </c>
      <c r="D33" s="304"/>
      <c r="E33" s="176"/>
      <c r="F33" s="176"/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76"/>
      <c r="O33" s="36"/>
      <c r="P33" s="184"/>
      <c r="Q33" s="180">
        <f t="shared" si="2"/>
        <v>0</v>
      </c>
      <c r="R33" s="184"/>
      <c r="S33" s="5"/>
    </row>
    <row r="34" spans="1:19" ht="19.899999999999999" x14ac:dyDescent="1.1000000000000001">
      <c r="A34" s="26"/>
      <c r="B34" s="176"/>
      <c r="C34" s="305" t="str">
        <f>IF('Budget Planner'!L16="","",'Budget Planner'!L16)</f>
        <v>Childcare</v>
      </c>
      <c r="D34" s="304"/>
      <c r="E34" s="176"/>
      <c r="F34" s="176"/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76"/>
      <c r="O34" s="36"/>
      <c r="P34" s="184"/>
      <c r="Q34" s="180">
        <f t="shared" si="2"/>
        <v>0</v>
      </c>
      <c r="R34" s="184"/>
      <c r="S34" s="5"/>
    </row>
    <row r="35" spans="1:19" ht="19.899999999999999" x14ac:dyDescent="1.1000000000000001">
      <c r="A35" s="26"/>
      <c r="B35" s="176"/>
      <c r="C35" s="305" t="str">
        <f>IF('Budget Planner'!L17="","",'Budget Planner'!L17)</f>
        <v>Child Essentials</v>
      </c>
      <c r="D35" s="304"/>
      <c r="E35" s="176"/>
      <c r="F35" s="176"/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76"/>
      <c r="O35" s="36"/>
      <c r="P35" s="184"/>
      <c r="Q35" s="180">
        <f t="shared" si="2"/>
        <v>0</v>
      </c>
      <c r="R35" s="184"/>
      <c r="S35" s="5"/>
    </row>
    <row r="36" spans="1:19" ht="19.899999999999999" x14ac:dyDescent="1.1000000000000001">
      <c r="A36" s="26"/>
      <c r="B36" s="176"/>
      <c r="C36" s="305" t="str">
        <f>IF('Budget Planner'!L18="","",'Budget Planner'!L18)</f>
        <v>Clothing</v>
      </c>
      <c r="D36" s="304"/>
      <c r="E36" s="176"/>
      <c r="F36" s="176"/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76"/>
      <c r="O36" s="36"/>
      <c r="P36" s="184"/>
      <c r="Q36" s="180">
        <f t="shared" si="2"/>
        <v>0</v>
      </c>
      <c r="R36" s="184"/>
      <c r="S36" s="5"/>
    </row>
    <row r="37" spans="1:19" ht="19.899999999999999" x14ac:dyDescent="1.1000000000000001">
      <c r="A37" s="26"/>
      <c r="B37" s="176"/>
      <c r="C37" s="305" t="str">
        <f>IF('Budget Planner'!L19="","",'Budget Planner'!L19)</f>
        <v>Meds &amp; Vitamins</v>
      </c>
      <c r="D37" s="304"/>
      <c r="E37" s="176"/>
      <c r="F37" s="176"/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76"/>
      <c r="O37" s="36"/>
      <c r="P37" s="184"/>
      <c r="Q37" s="180">
        <f t="shared" si="2"/>
        <v>0</v>
      </c>
      <c r="R37" s="184"/>
      <c r="S37" s="5"/>
    </row>
    <row r="38" spans="1:19" ht="19.899999999999999" x14ac:dyDescent="1.1000000000000001">
      <c r="A38" s="26"/>
      <c r="B38" s="176"/>
      <c r="C38" s="305" t="str">
        <f>IF('Budget Planner'!L20="","",'Budget Planner'!L20)</f>
        <v>Dental Work</v>
      </c>
      <c r="D38" s="304"/>
      <c r="E38" s="176"/>
      <c r="F38" s="176"/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76"/>
      <c r="O38" s="36"/>
      <c r="P38" s="184"/>
      <c r="Q38" s="180">
        <f t="shared" si="2"/>
        <v>0</v>
      </c>
      <c r="R38" s="184"/>
      <c r="S38" s="5"/>
    </row>
    <row r="39" spans="1:19" ht="19.899999999999999" x14ac:dyDescent="1.1000000000000001">
      <c r="A39" s="26"/>
      <c r="B39" s="176"/>
      <c r="C39" s="305" t="str">
        <f>IF('Budget Planner'!L21="","",'Budget Planner'!L21)</f>
        <v>Specialists</v>
      </c>
      <c r="D39" s="304"/>
      <c r="E39" s="176"/>
      <c r="F39" s="176"/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76"/>
      <c r="O39" s="36"/>
      <c r="P39" s="184"/>
      <c r="Q39" s="180">
        <f t="shared" si="2"/>
        <v>0</v>
      </c>
      <c r="R39" s="184"/>
      <c r="S39" s="5"/>
    </row>
    <row r="40" spans="1:19" ht="19.899999999999999" x14ac:dyDescent="1.1000000000000001">
      <c r="A40" s="26"/>
      <c r="B40" s="176"/>
      <c r="C40" s="305" t="str">
        <f>IF('Budget Planner'!L22="","",'Budget Planner'!L22)</f>
        <v>Footwear</v>
      </c>
      <c r="D40" s="304"/>
      <c r="E40" s="176"/>
      <c r="F40" s="176"/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76"/>
      <c r="O40" s="36"/>
      <c r="P40" s="184"/>
      <c r="Q40" s="180">
        <f t="shared" si="2"/>
        <v>0</v>
      </c>
      <c r="R40" s="184"/>
      <c r="S40" s="5"/>
    </row>
    <row r="41" spans="1:19" ht="19.899999999999999" x14ac:dyDescent="1.1000000000000001">
      <c r="A41" s="26"/>
      <c r="B41" s="176"/>
      <c r="C41" s="305" t="str">
        <f>IF('Budget Planner'!L23="","",'Budget Planner'!L23)</f>
        <v>Prescriptions</v>
      </c>
      <c r="D41" s="304"/>
      <c r="E41" s="176"/>
      <c r="F41" s="176"/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76"/>
      <c r="O41" s="36"/>
      <c r="P41" s="184"/>
      <c r="Q41" s="180">
        <f t="shared" si="2"/>
        <v>0</v>
      </c>
      <c r="R41" s="184"/>
      <c r="S41" s="5"/>
    </row>
    <row r="42" spans="1:19" ht="19.899999999999999" x14ac:dyDescent="1.1000000000000001">
      <c r="A42" s="26"/>
      <c r="B42" s="176"/>
      <c r="C42" s="305" t="str">
        <f>IF('Budget Planner'!L24="","",'Budget Planner'!L24)</f>
        <v>Eyecare</v>
      </c>
      <c r="D42" s="304"/>
      <c r="E42" s="176"/>
      <c r="F42" s="176"/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76"/>
      <c r="O42" s="36"/>
      <c r="P42" s="184"/>
      <c r="Q42" s="180">
        <f t="shared" si="2"/>
        <v>0</v>
      </c>
      <c r="R42" s="184"/>
      <c r="S42" s="5"/>
    </row>
    <row r="43" spans="1:19" ht="19.899999999999999" x14ac:dyDescent="1.1000000000000001">
      <c r="A43" s="26"/>
      <c r="B43" s="176"/>
      <c r="C43" s="305" t="str">
        <f>IF('Budget Planner'!L25="","",'Budget Planner'!L25)</f>
        <v>Bank Fees</v>
      </c>
      <c r="D43" s="304"/>
      <c r="E43" s="176"/>
      <c r="F43" s="176"/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76"/>
      <c r="O43" s="36"/>
      <c r="P43" s="184"/>
      <c r="Q43" s="180">
        <f t="shared" si="2"/>
        <v>0</v>
      </c>
      <c r="R43" s="184"/>
      <c r="S43" s="5"/>
    </row>
    <row r="44" spans="1:19" ht="19.899999999999999" x14ac:dyDescent="1.1000000000000001">
      <c r="A44" s="26"/>
      <c r="B44" s="176"/>
      <c r="C44" s="305" t="str">
        <f>IF('Budget Planner'!L26="","",'Budget Planner'!L26)</f>
        <v>Other</v>
      </c>
      <c r="D44" s="304"/>
      <c r="E44" s="176"/>
      <c r="F44" s="176"/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76"/>
      <c r="O44" s="36"/>
      <c r="P44" s="184"/>
      <c r="Q44" s="180">
        <f t="shared" si="2"/>
        <v>0</v>
      </c>
      <c r="R44" s="184"/>
      <c r="S44" s="5"/>
    </row>
    <row r="45" spans="1:19" ht="19.899999999999999" x14ac:dyDescent="1.1000000000000001">
      <c r="A45" s="26"/>
      <c r="B45" s="176"/>
      <c r="C45" s="305" t="str">
        <f>IF('Budget Planner'!L27="","",'Budget Planner'!L27)</f>
        <v>Other</v>
      </c>
      <c r="D45" s="304"/>
      <c r="E45" s="176"/>
      <c r="F45" s="176"/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76"/>
      <c r="O45" s="36"/>
      <c r="P45" s="184"/>
      <c r="Q45" s="180">
        <f t="shared" si="2"/>
        <v>0</v>
      </c>
      <c r="R45" s="184"/>
      <c r="S45" s="5"/>
    </row>
    <row r="46" spans="1:19" ht="19.899999999999999" x14ac:dyDescent="1.1000000000000001">
      <c r="A46" s="2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36"/>
      <c r="P46" s="184"/>
      <c r="Q46" s="186"/>
      <c r="R46" s="184"/>
      <c r="S46" s="5"/>
    </row>
    <row r="47" spans="1:19" ht="21" x14ac:dyDescent="1.1499999999999999">
      <c r="A47" s="26"/>
      <c r="B47" s="176"/>
      <c r="C47" s="306" t="s">
        <v>9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176"/>
      <c r="O47" s="39"/>
      <c r="P47" s="184"/>
      <c r="Q47" s="180">
        <f>SUM(Q31:Q45)</f>
        <v>0</v>
      </c>
      <c r="R47" s="184"/>
      <c r="S47" s="5"/>
    </row>
    <row r="48" spans="1:19" ht="19.899999999999999" x14ac:dyDescent="1.1000000000000001">
      <c r="A48" s="2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39"/>
      <c r="P48" s="184"/>
      <c r="Q48" s="184"/>
      <c r="R48" s="184"/>
      <c r="S48" s="5"/>
    </row>
    <row r="49" spans="1:19" ht="19.899999999999999" x14ac:dyDescent="1.100000000000000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6"/>
    </row>
    <row r="50" spans="1:19" ht="19.899999999999999" x14ac:dyDescent="1.1000000000000001">
      <c r="A50" s="26"/>
      <c r="B50" s="176"/>
      <c r="C50" s="305"/>
      <c r="D50" s="304"/>
      <c r="E50" s="176"/>
      <c r="F50" s="176"/>
      <c r="G50" s="183" t="str">
        <f t="shared" ref="G50:M50" si="3">IF(G8="","",G8)</f>
        <v/>
      </c>
      <c r="H50" s="183" t="str">
        <f t="shared" si="3"/>
        <v/>
      </c>
      <c r="I50" s="183" t="str">
        <f t="shared" si="3"/>
        <v/>
      </c>
      <c r="J50" s="183" t="str">
        <f t="shared" si="3"/>
        <v/>
      </c>
      <c r="K50" s="183" t="str">
        <f t="shared" si="3"/>
        <v/>
      </c>
      <c r="L50" s="183" t="str">
        <f t="shared" si="3"/>
        <v/>
      </c>
      <c r="M50" s="183" t="str">
        <f t="shared" si="3"/>
        <v/>
      </c>
      <c r="N50" s="176"/>
      <c r="O50" s="36"/>
      <c r="P50" s="184"/>
      <c r="Q50" s="308" t="s">
        <v>22</v>
      </c>
      <c r="R50" s="184"/>
      <c r="S50" s="5"/>
    </row>
    <row r="51" spans="1:19" ht="21" x14ac:dyDescent="1.1499999999999999">
      <c r="A51" s="26"/>
      <c r="B51" s="176"/>
      <c r="C51" s="307" t="str">
        <f>'Budget Planner'!C34</f>
        <v>Transportation (needs)</v>
      </c>
      <c r="D51" s="304"/>
      <c r="E51" s="304"/>
      <c r="F51" s="304"/>
      <c r="G51" s="175" t="s">
        <v>23</v>
      </c>
      <c r="H51" s="175" t="s">
        <v>24</v>
      </c>
      <c r="I51" s="175" t="s">
        <v>25</v>
      </c>
      <c r="J51" s="175" t="s">
        <v>26</v>
      </c>
      <c r="K51" s="175" t="s">
        <v>27</v>
      </c>
      <c r="L51" s="175" t="s">
        <v>28</v>
      </c>
      <c r="M51" s="175" t="s">
        <v>29</v>
      </c>
      <c r="N51" s="176"/>
      <c r="O51" s="36"/>
      <c r="P51" s="184"/>
      <c r="Q51" s="304"/>
      <c r="R51" s="184"/>
      <c r="S51" s="5"/>
    </row>
    <row r="52" spans="1:19" ht="19.899999999999999" x14ac:dyDescent="1.1000000000000001">
      <c r="A52" s="26"/>
      <c r="B52" s="176"/>
      <c r="C52" s="305" t="str">
        <f>IF('Budget Planner'!C35="","",'Budget Planner'!C35)</f>
        <v>Car Payment/Savings</v>
      </c>
      <c r="D52" s="304"/>
      <c r="E52" s="176"/>
      <c r="F52" s="176"/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76"/>
      <c r="O52" s="36"/>
      <c r="P52" s="184"/>
      <c r="Q52" s="180">
        <f t="shared" ref="Q52:Q66" si="4">SUM(G52:M52)</f>
        <v>0</v>
      </c>
      <c r="R52" s="184"/>
      <c r="S52" s="5"/>
    </row>
    <row r="53" spans="1:19" ht="19.899999999999999" x14ac:dyDescent="1.1000000000000001">
      <c r="A53" s="26"/>
      <c r="B53" s="176"/>
      <c r="C53" s="305" t="str">
        <f>IF('Budget Planner'!C36="","",'Budget Planner'!C36)</f>
        <v>Auto Insurance</v>
      </c>
      <c r="D53" s="304"/>
      <c r="E53" s="176"/>
      <c r="F53" s="176"/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76"/>
      <c r="O53" s="36"/>
      <c r="P53" s="184"/>
      <c r="Q53" s="180">
        <f t="shared" si="4"/>
        <v>0</v>
      </c>
      <c r="R53" s="184"/>
      <c r="S53" s="5"/>
    </row>
    <row r="54" spans="1:19" ht="19.899999999999999" x14ac:dyDescent="1.1000000000000001">
      <c r="A54" s="26"/>
      <c r="B54" s="176"/>
      <c r="C54" s="305" t="str">
        <f>IF('Budget Planner'!C37="","",'Budget Planner'!C37)</f>
        <v>License Fees</v>
      </c>
      <c r="D54" s="304"/>
      <c r="E54" s="176"/>
      <c r="F54" s="176"/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76"/>
      <c r="O54" s="36"/>
      <c r="P54" s="184"/>
      <c r="Q54" s="180">
        <f t="shared" si="4"/>
        <v>0</v>
      </c>
      <c r="R54" s="184"/>
      <c r="S54" s="5"/>
    </row>
    <row r="55" spans="1:19" ht="19.899999999999999" x14ac:dyDescent="1.1000000000000001">
      <c r="A55" s="26"/>
      <c r="B55" s="176"/>
      <c r="C55" s="305" t="str">
        <f>IF('Budget Planner'!C38="","",'Budget Planner'!C38)</f>
        <v>Fuel/Gas</v>
      </c>
      <c r="D55" s="304"/>
      <c r="E55" s="176"/>
      <c r="F55" s="176"/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76"/>
      <c r="O55" s="36"/>
      <c r="P55" s="184"/>
      <c r="Q55" s="180">
        <f t="shared" si="4"/>
        <v>0</v>
      </c>
      <c r="R55" s="184"/>
      <c r="S55" s="5"/>
    </row>
    <row r="56" spans="1:19" ht="19.899999999999999" x14ac:dyDescent="1.1000000000000001">
      <c r="A56" s="26"/>
      <c r="B56" s="176"/>
      <c r="C56" s="305" t="str">
        <f>IF('Budget Planner'!C39="","",'Budget Planner'!C39)</f>
        <v>Parking</v>
      </c>
      <c r="D56" s="304"/>
      <c r="E56" s="176"/>
      <c r="F56" s="176"/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76"/>
      <c r="O56" s="36"/>
      <c r="P56" s="184"/>
      <c r="Q56" s="180">
        <f t="shared" si="4"/>
        <v>0</v>
      </c>
      <c r="R56" s="184"/>
      <c r="S56" s="5"/>
    </row>
    <row r="57" spans="1:19" ht="19.899999999999999" x14ac:dyDescent="1.1000000000000001">
      <c r="A57" s="26"/>
      <c r="B57" s="176"/>
      <c r="C57" s="305" t="str">
        <f>IF('Budget Planner'!C40="","",'Budget Planner'!C40)</f>
        <v>Maintenance</v>
      </c>
      <c r="D57" s="304"/>
      <c r="E57" s="176"/>
      <c r="F57" s="176"/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76"/>
      <c r="O57" s="36"/>
      <c r="P57" s="184"/>
      <c r="Q57" s="180">
        <f t="shared" si="4"/>
        <v>0</v>
      </c>
      <c r="R57" s="184"/>
      <c r="S57" s="5"/>
    </row>
    <row r="58" spans="1:19" ht="19.899999999999999" x14ac:dyDescent="1.1000000000000001">
      <c r="A58" s="26"/>
      <c r="B58" s="176"/>
      <c r="C58" s="305" t="str">
        <f>IF('Budget Planner'!C41="","",'Budget Planner'!C41)</f>
        <v>Transit Passes</v>
      </c>
      <c r="D58" s="304"/>
      <c r="E58" s="176"/>
      <c r="F58" s="176"/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76"/>
      <c r="O58" s="36"/>
      <c r="P58" s="184"/>
      <c r="Q58" s="180">
        <f t="shared" si="4"/>
        <v>0</v>
      </c>
      <c r="R58" s="184"/>
      <c r="S58" s="5"/>
    </row>
    <row r="59" spans="1:19" ht="19.899999999999999" x14ac:dyDescent="1.1000000000000001">
      <c r="A59" s="26"/>
      <c r="B59" s="176"/>
      <c r="C59" s="305" t="str">
        <f>IF('Budget Planner'!C42="","",'Budget Planner'!C42)</f>
        <v>Uber/Lyft/Taxis</v>
      </c>
      <c r="D59" s="304"/>
      <c r="E59" s="176"/>
      <c r="F59" s="176"/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76"/>
      <c r="O59" s="36"/>
      <c r="P59" s="184"/>
      <c r="Q59" s="180">
        <f t="shared" ref="Q59:Q65" si="5">SUM(G59:M59)</f>
        <v>0</v>
      </c>
      <c r="R59" s="184"/>
      <c r="S59" s="5"/>
    </row>
    <row r="60" spans="1:19" ht="19.899999999999999" x14ac:dyDescent="1.1000000000000001">
      <c r="A60" s="26"/>
      <c r="B60" s="176"/>
      <c r="C60" s="305" t="str">
        <f>IF('Budget Planner'!C43="","",'Budget Planner'!C43)</f>
        <v>Other</v>
      </c>
      <c r="D60" s="304"/>
      <c r="E60" s="176"/>
      <c r="F60" s="176"/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76"/>
      <c r="O60" s="36"/>
      <c r="P60" s="184"/>
      <c r="Q60" s="180">
        <f t="shared" si="5"/>
        <v>0</v>
      </c>
      <c r="R60" s="184"/>
      <c r="S60" s="5"/>
    </row>
    <row r="61" spans="1:19" ht="19.899999999999999" x14ac:dyDescent="1.1000000000000001">
      <c r="A61" s="26"/>
      <c r="B61" s="176"/>
      <c r="C61" s="305" t="str">
        <f>IF('Budget Planner'!C44="","",'Budget Planner'!C44)</f>
        <v>Other</v>
      </c>
      <c r="D61" s="304"/>
      <c r="E61" s="176"/>
      <c r="F61" s="176"/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76"/>
      <c r="O61" s="36"/>
      <c r="P61" s="184"/>
      <c r="Q61" s="180">
        <f t="shared" si="5"/>
        <v>0</v>
      </c>
      <c r="R61" s="184"/>
      <c r="S61" s="5"/>
    </row>
    <row r="62" spans="1:19" ht="19.899999999999999" x14ac:dyDescent="1.1000000000000001">
      <c r="A62" s="26"/>
      <c r="B62" s="176"/>
      <c r="C62" s="305" t="str">
        <f>IF('Budget Planner'!C45="","",'Budget Planner'!C45)</f>
        <v>Other</v>
      </c>
      <c r="D62" s="304"/>
      <c r="E62" s="176"/>
      <c r="F62" s="176"/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76"/>
      <c r="O62" s="36"/>
      <c r="P62" s="184"/>
      <c r="Q62" s="180">
        <f t="shared" si="5"/>
        <v>0</v>
      </c>
      <c r="R62" s="184"/>
      <c r="S62" s="5"/>
    </row>
    <row r="63" spans="1:19" ht="19.899999999999999" x14ac:dyDescent="1.1000000000000001">
      <c r="A63" s="26"/>
      <c r="B63" s="176"/>
      <c r="C63" s="305" t="str">
        <f>IF('Budget Planner'!C46="","",'Budget Planner'!C46)</f>
        <v>Other</v>
      </c>
      <c r="D63" s="304"/>
      <c r="E63" s="176"/>
      <c r="F63" s="176"/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76"/>
      <c r="O63" s="36"/>
      <c r="P63" s="184"/>
      <c r="Q63" s="180">
        <f t="shared" si="5"/>
        <v>0</v>
      </c>
      <c r="R63" s="184"/>
      <c r="S63" s="5"/>
    </row>
    <row r="64" spans="1:19" ht="19.899999999999999" x14ac:dyDescent="1.1000000000000001">
      <c r="A64" s="26"/>
      <c r="B64" s="176"/>
      <c r="C64" s="305" t="str">
        <f>IF('Budget Planner'!C47="","",'Budget Planner'!C47)</f>
        <v>Other</v>
      </c>
      <c r="D64" s="304"/>
      <c r="E64" s="176"/>
      <c r="F64" s="176"/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76"/>
      <c r="O64" s="36"/>
      <c r="P64" s="184"/>
      <c r="Q64" s="180">
        <f t="shared" si="5"/>
        <v>0</v>
      </c>
      <c r="R64" s="184"/>
      <c r="S64" s="5"/>
    </row>
    <row r="65" spans="1:19" ht="19.899999999999999" x14ac:dyDescent="1.1000000000000001">
      <c r="A65" s="26"/>
      <c r="B65" s="176"/>
      <c r="C65" s="305" t="str">
        <f>IF('Budget Planner'!C48="","",'Budget Planner'!C48)</f>
        <v>Other</v>
      </c>
      <c r="D65" s="304"/>
      <c r="E65" s="176"/>
      <c r="F65" s="176"/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76"/>
      <c r="O65" s="36"/>
      <c r="P65" s="184"/>
      <c r="Q65" s="180">
        <f t="shared" si="5"/>
        <v>0</v>
      </c>
      <c r="R65" s="184"/>
      <c r="S65" s="5"/>
    </row>
    <row r="66" spans="1:19" ht="19.899999999999999" x14ac:dyDescent="1.1000000000000001">
      <c r="A66" s="26"/>
      <c r="B66" s="176"/>
      <c r="C66" s="305" t="str">
        <f>IF('Budget Planner'!C49="","",'Budget Planner'!C49)</f>
        <v>Other</v>
      </c>
      <c r="D66" s="304"/>
      <c r="E66" s="176"/>
      <c r="F66" s="176"/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76"/>
      <c r="O66" s="36"/>
      <c r="P66" s="184"/>
      <c r="Q66" s="180">
        <f t="shared" si="4"/>
        <v>0</v>
      </c>
      <c r="R66" s="184"/>
      <c r="S66" s="5"/>
    </row>
    <row r="67" spans="1:19" ht="19.899999999999999" x14ac:dyDescent="1.1000000000000001">
      <c r="A67" s="37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36"/>
      <c r="P67" s="184"/>
      <c r="Q67" s="186"/>
      <c r="R67" s="184"/>
      <c r="S67" s="9"/>
    </row>
    <row r="68" spans="1:19" ht="21" x14ac:dyDescent="1.1499999999999999">
      <c r="A68" s="38"/>
      <c r="B68" s="176"/>
      <c r="C68" s="306" t="s">
        <v>9</v>
      </c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176"/>
      <c r="O68" s="36"/>
      <c r="P68" s="184"/>
      <c r="Q68" s="180">
        <f>SUM(Q52:Q66)</f>
        <v>0</v>
      </c>
      <c r="R68" s="184"/>
      <c r="S68" s="40"/>
    </row>
    <row r="69" spans="1:19" ht="19.899999999999999" x14ac:dyDescent="1.1000000000000001">
      <c r="A69" s="38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36"/>
      <c r="P69" s="184"/>
      <c r="Q69" s="184"/>
      <c r="R69" s="184"/>
      <c r="S69" s="40"/>
    </row>
    <row r="70" spans="1:19" ht="19.899999999999999" x14ac:dyDescent="1.1000000000000001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3"/>
      <c r="P70" s="24"/>
      <c r="Q70" s="24"/>
      <c r="R70" s="24"/>
      <c r="S70" s="16"/>
    </row>
    <row r="71" spans="1:19" ht="19.899999999999999" x14ac:dyDescent="1.1000000000000001">
      <c r="A71" s="26"/>
      <c r="B71" s="176"/>
      <c r="C71" s="305"/>
      <c r="D71" s="304"/>
      <c r="E71" s="176"/>
      <c r="F71" s="176"/>
      <c r="G71" s="183" t="str">
        <f>IF(G8="","",G8)</f>
        <v/>
      </c>
      <c r="H71" s="183" t="str">
        <f t="shared" ref="H71:M71" si="6">IF(H8="","",H8)</f>
        <v/>
      </c>
      <c r="I71" s="183" t="str">
        <f t="shared" si="6"/>
        <v/>
      </c>
      <c r="J71" s="183" t="str">
        <f t="shared" si="6"/>
        <v/>
      </c>
      <c r="K71" s="183" t="str">
        <f t="shared" si="6"/>
        <v/>
      </c>
      <c r="L71" s="183" t="str">
        <f t="shared" si="6"/>
        <v/>
      </c>
      <c r="M71" s="183" t="str">
        <f t="shared" si="6"/>
        <v/>
      </c>
      <c r="N71" s="176"/>
      <c r="O71" s="36"/>
      <c r="P71" s="184"/>
      <c r="Q71" s="308" t="s">
        <v>22</v>
      </c>
      <c r="R71" s="184"/>
      <c r="S71" s="5"/>
    </row>
    <row r="72" spans="1:19" ht="21" x14ac:dyDescent="1.1499999999999999">
      <c r="A72" s="26"/>
      <c r="B72" s="176"/>
      <c r="C72" s="307" t="str">
        <f>'Budget Planner'!L34</f>
        <v>Savings &amp; Giving (savings)</v>
      </c>
      <c r="D72" s="304"/>
      <c r="E72" s="304"/>
      <c r="F72" s="304"/>
      <c r="G72" s="175" t="s">
        <v>23</v>
      </c>
      <c r="H72" s="175" t="s">
        <v>24</v>
      </c>
      <c r="I72" s="175" t="s">
        <v>25</v>
      </c>
      <c r="J72" s="175" t="s">
        <v>26</v>
      </c>
      <c r="K72" s="175" t="s">
        <v>27</v>
      </c>
      <c r="L72" s="175" t="s">
        <v>28</v>
      </c>
      <c r="M72" s="175" t="s">
        <v>29</v>
      </c>
      <c r="N72" s="176"/>
      <c r="O72" s="36"/>
      <c r="P72" s="184"/>
      <c r="Q72" s="304"/>
      <c r="R72" s="184"/>
      <c r="S72" s="5"/>
    </row>
    <row r="73" spans="1:19" ht="19.899999999999999" x14ac:dyDescent="1.1000000000000001">
      <c r="A73" s="26"/>
      <c r="B73" s="176"/>
      <c r="C73" s="305" t="str">
        <f>IF('Budget Planner'!L35="","",'Budget Planner'!L35)</f>
        <v>Tithe</v>
      </c>
      <c r="D73" s="304"/>
      <c r="E73" s="176"/>
      <c r="F73" s="176"/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76"/>
      <c r="O73" s="36"/>
      <c r="P73" s="184"/>
      <c r="Q73" s="180">
        <f t="shared" ref="Q73:Q87" si="7">SUM(G73:M73)</f>
        <v>0</v>
      </c>
      <c r="R73" s="184"/>
      <c r="S73" s="5"/>
    </row>
    <row r="74" spans="1:19" ht="19.899999999999999" x14ac:dyDescent="1.1000000000000001">
      <c r="A74" s="26"/>
      <c r="B74" s="176"/>
      <c r="C74" s="305" t="str">
        <f>IF('Budget Planner'!L36="","",'Budget Planner'!L36)</f>
        <v>Pledge</v>
      </c>
      <c r="D74" s="304"/>
      <c r="E74" s="176"/>
      <c r="F74" s="176"/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76"/>
      <c r="O74" s="36"/>
      <c r="P74" s="184"/>
      <c r="Q74" s="180">
        <f t="shared" si="7"/>
        <v>0</v>
      </c>
      <c r="R74" s="184"/>
      <c r="S74" s="5"/>
    </row>
    <row r="75" spans="1:19" ht="19.899999999999999" x14ac:dyDescent="1.1000000000000001">
      <c r="A75" s="26"/>
      <c r="B75" s="176"/>
      <c r="C75" s="305" t="str">
        <f>IF('Budget Planner'!L37="","",'Budget Planner'!L37)</f>
        <v>Retirement</v>
      </c>
      <c r="D75" s="304"/>
      <c r="E75" s="176"/>
      <c r="F75" s="176"/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76"/>
      <c r="O75" s="36"/>
      <c r="P75" s="184"/>
      <c r="Q75" s="180">
        <f t="shared" si="7"/>
        <v>0</v>
      </c>
      <c r="R75" s="184"/>
      <c r="S75" s="5"/>
    </row>
    <row r="76" spans="1:19" ht="19.899999999999999" x14ac:dyDescent="1.1000000000000001">
      <c r="A76" s="26"/>
      <c r="B76" s="176"/>
      <c r="C76" s="305" t="str">
        <f>IF('Budget Planner'!L38="","",'Budget Planner'!L38)</f>
        <v>RESP</v>
      </c>
      <c r="D76" s="304"/>
      <c r="E76" s="176"/>
      <c r="F76" s="176"/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76"/>
      <c r="O76" s="36"/>
      <c r="P76" s="184"/>
      <c r="Q76" s="180">
        <f t="shared" si="7"/>
        <v>0</v>
      </c>
      <c r="R76" s="184"/>
      <c r="S76" s="5"/>
    </row>
    <row r="77" spans="1:19" ht="19.899999999999999" x14ac:dyDescent="1.1000000000000001">
      <c r="A77" s="26"/>
      <c r="B77" s="176"/>
      <c r="C77" s="305" t="str">
        <f>IF('Budget Planner'!L39="","",'Budget Planner'!L39)</f>
        <v>Blessings</v>
      </c>
      <c r="D77" s="304"/>
      <c r="E77" s="176"/>
      <c r="F77" s="176"/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76"/>
      <c r="O77" s="36"/>
      <c r="P77" s="184"/>
      <c r="Q77" s="180">
        <f t="shared" si="7"/>
        <v>0</v>
      </c>
      <c r="R77" s="184"/>
      <c r="S77" s="5"/>
    </row>
    <row r="78" spans="1:19" ht="19.899999999999999" x14ac:dyDescent="1.1000000000000001">
      <c r="A78" s="26"/>
      <c r="B78" s="176"/>
      <c r="C78" s="305" t="str">
        <f>IF('Budget Planner'!L40="","",'Budget Planner'!L40)</f>
        <v>Taxes</v>
      </c>
      <c r="D78" s="304"/>
      <c r="E78" s="176"/>
      <c r="F78" s="176"/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76"/>
      <c r="O78" s="36"/>
      <c r="P78" s="184"/>
      <c r="Q78" s="180">
        <f t="shared" si="7"/>
        <v>0</v>
      </c>
      <c r="R78" s="184"/>
      <c r="S78" s="5"/>
    </row>
    <row r="79" spans="1:19" ht="19.899999999999999" x14ac:dyDescent="1.1000000000000001">
      <c r="A79" s="26"/>
      <c r="B79" s="176"/>
      <c r="C79" s="305" t="str">
        <f>IF('Budget Planner'!L41="","",'Budget Planner'!L41)</f>
        <v>Savings</v>
      </c>
      <c r="D79" s="304"/>
      <c r="E79" s="176"/>
      <c r="F79" s="176"/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76"/>
      <c r="O79" s="36"/>
      <c r="P79" s="184"/>
      <c r="Q79" s="180">
        <f t="shared" si="7"/>
        <v>0</v>
      </c>
      <c r="R79" s="184"/>
      <c r="S79" s="5"/>
    </row>
    <row r="80" spans="1:19" ht="19.899999999999999" x14ac:dyDescent="1.1000000000000001">
      <c r="A80" s="26"/>
      <c r="B80" s="176"/>
      <c r="C80" s="305" t="str">
        <f>IF('Budget Planner'!L42="","",'Budget Planner'!L42)</f>
        <v>Other</v>
      </c>
      <c r="D80" s="304"/>
      <c r="E80" s="176"/>
      <c r="F80" s="176"/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76"/>
      <c r="O80" s="36"/>
      <c r="P80" s="184"/>
      <c r="Q80" s="180">
        <f t="shared" si="7"/>
        <v>0</v>
      </c>
      <c r="R80" s="184"/>
      <c r="S80" s="5"/>
    </row>
    <row r="81" spans="1:19" ht="19.899999999999999" x14ac:dyDescent="1.1000000000000001">
      <c r="A81" s="26"/>
      <c r="B81" s="176"/>
      <c r="C81" s="305" t="str">
        <f>IF('Budget Planner'!L43="","",'Budget Planner'!L43)</f>
        <v>Other</v>
      </c>
      <c r="D81" s="304"/>
      <c r="E81" s="176"/>
      <c r="F81" s="176"/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76"/>
      <c r="O81" s="36"/>
      <c r="P81" s="184"/>
      <c r="Q81" s="180">
        <f t="shared" si="7"/>
        <v>0</v>
      </c>
      <c r="R81" s="184"/>
      <c r="S81" s="5"/>
    </row>
    <row r="82" spans="1:19" ht="19.899999999999999" x14ac:dyDescent="1.1000000000000001">
      <c r="A82" s="26"/>
      <c r="B82" s="176"/>
      <c r="C82" s="305" t="str">
        <f>IF('Budget Planner'!L44="","",'Budget Planner'!L44)</f>
        <v>Other</v>
      </c>
      <c r="D82" s="304"/>
      <c r="E82" s="176"/>
      <c r="F82" s="176"/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76"/>
      <c r="O82" s="36"/>
      <c r="P82" s="184"/>
      <c r="Q82" s="180">
        <f t="shared" si="7"/>
        <v>0</v>
      </c>
      <c r="R82" s="184"/>
      <c r="S82" s="5"/>
    </row>
    <row r="83" spans="1:19" ht="19.899999999999999" x14ac:dyDescent="1.1000000000000001">
      <c r="A83" s="26"/>
      <c r="B83" s="176"/>
      <c r="C83" s="305" t="str">
        <f>IF('Budget Planner'!L45="","",'Budget Planner'!L45)</f>
        <v>Other</v>
      </c>
      <c r="D83" s="304"/>
      <c r="E83" s="176"/>
      <c r="F83" s="176"/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76"/>
      <c r="O83" s="36"/>
      <c r="P83" s="184"/>
      <c r="Q83" s="180">
        <f t="shared" si="7"/>
        <v>0</v>
      </c>
      <c r="R83" s="184"/>
      <c r="S83" s="5"/>
    </row>
    <row r="84" spans="1:19" ht="19.899999999999999" x14ac:dyDescent="1.1000000000000001">
      <c r="A84" s="26"/>
      <c r="B84" s="176"/>
      <c r="C84" s="305" t="str">
        <f>IF('Budget Planner'!L46="","",'Budget Planner'!L46)</f>
        <v>Other</v>
      </c>
      <c r="D84" s="304"/>
      <c r="E84" s="176"/>
      <c r="F84" s="176"/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76"/>
      <c r="O84" s="36"/>
      <c r="P84" s="184"/>
      <c r="Q84" s="180">
        <f t="shared" si="7"/>
        <v>0</v>
      </c>
      <c r="R84" s="184"/>
      <c r="S84" s="5"/>
    </row>
    <row r="85" spans="1:19" ht="19.899999999999999" x14ac:dyDescent="1.1000000000000001">
      <c r="A85" s="26"/>
      <c r="B85" s="176"/>
      <c r="C85" s="305" t="str">
        <f>IF('Budget Planner'!L47="","",'Budget Planner'!L47)</f>
        <v>Other</v>
      </c>
      <c r="D85" s="304"/>
      <c r="E85" s="176"/>
      <c r="F85" s="176"/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76"/>
      <c r="O85" s="36"/>
      <c r="P85" s="184"/>
      <c r="Q85" s="180">
        <f t="shared" si="7"/>
        <v>0</v>
      </c>
      <c r="R85" s="184"/>
      <c r="S85" s="5"/>
    </row>
    <row r="86" spans="1:19" ht="19.899999999999999" x14ac:dyDescent="1.1000000000000001">
      <c r="A86" s="26"/>
      <c r="B86" s="176"/>
      <c r="C86" s="305" t="str">
        <f>IF('Budget Planner'!L48="","",'Budget Planner'!L48)</f>
        <v>Other</v>
      </c>
      <c r="D86" s="304"/>
      <c r="E86" s="176"/>
      <c r="F86" s="176"/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76"/>
      <c r="O86" s="36"/>
      <c r="P86" s="184"/>
      <c r="Q86" s="180">
        <f t="shared" si="7"/>
        <v>0</v>
      </c>
      <c r="R86" s="184"/>
      <c r="S86" s="5"/>
    </row>
    <row r="87" spans="1:19" ht="19.899999999999999" x14ac:dyDescent="1.1000000000000001">
      <c r="A87" s="26"/>
      <c r="B87" s="176"/>
      <c r="C87" s="305" t="str">
        <f>IF('Budget Planner'!L49="","",'Budget Planner'!L49)</f>
        <v>Other</v>
      </c>
      <c r="D87" s="304"/>
      <c r="E87" s="176"/>
      <c r="F87" s="176"/>
      <c r="G87" s="129">
        <v>0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0</v>
      </c>
      <c r="N87" s="176"/>
      <c r="O87" s="36"/>
      <c r="P87" s="184"/>
      <c r="Q87" s="180">
        <f t="shared" si="7"/>
        <v>0</v>
      </c>
      <c r="R87" s="184"/>
      <c r="S87" s="5"/>
    </row>
    <row r="88" spans="1:19" ht="19.899999999999999" x14ac:dyDescent="1.1000000000000001">
      <c r="A88" s="3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36"/>
      <c r="P88" s="184"/>
      <c r="Q88" s="186"/>
      <c r="R88" s="184"/>
      <c r="S88" s="9"/>
    </row>
    <row r="89" spans="1:19" ht="21" x14ac:dyDescent="1.1499999999999999">
      <c r="A89" s="38"/>
      <c r="B89" s="176"/>
      <c r="C89" s="306" t="s">
        <v>9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176"/>
      <c r="O89" s="39"/>
      <c r="P89" s="184"/>
      <c r="Q89" s="180">
        <f>SUM(Q73:Q87)</f>
        <v>0</v>
      </c>
      <c r="R89" s="184"/>
      <c r="S89" s="40"/>
    </row>
    <row r="90" spans="1:19" ht="19.899999999999999" x14ac:dyDescent="1.1000000000000001">
      <c r="A90" s="38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39"/>
      <c r="P90" s="184"/>
      <c r="Q90" s="184"/>
      <c r="R90" s="184"/>
      <c r="S90" s="40"/>
    </row>
    <row r="91" spans="1:19" ht="19.899999999999999" x14ac:dyDescent="1.1000000000000001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42"/>
      <c r="P91" s="24"/>
      <c r="Q91" s="24"/>
      <c r="R91" s="24"/>
      <c r="S91" s="16"/>
    </row>
    <row r="92" spans="1:19" ht="19.899999999999999" x14ac:dyDescent="1.1000000000000001">
      <c r="A92" s="26"/>
      <c r="B92" s="176"/>
      <c r="C92" s="305"/>
      <c r="D92" s="304"/>
      <c r="E92" s="176"/>
      <c r="F92" s="176"/>
      <c r="G92" s="183" t="str">
        <f t="shared" ref="G92:M92" si="8">IF(G50="","",G50)</f>
        <v/>
      </c>
      <c r="H92" s="183" t="str">
        <f t="shared" si="8"/>
        <v/>
      </c>
      <c r="I92" s="183" t="str">
        <f t="shared" si="8"/>
        <v/>
      </c>
      <c r="J92" s="183" t="str">
        <f t="shared" si="8"/>
        <v/>
      </c>
      <c r="K92" s="183" t="str">
        <f t="shared" si="8"/>
        <v/>
      </c>
      <c r="L92" s="183" t="str">
        <f t="shared" si="8"/>
        <v/>
      </c>
      <c r="M92" s="183" t="str">
        <f t="shared" si="8"/>
        <v/>
      </c>
      <c r="N92" s="176"/>
      <c r="O92" s="36"/>
      <c r="P92" s="184"/>
      <c r="Q92" s="308" t="s">
        <v>22</v>
      </c>
      <c r="R92" s="184"/>
      <c r="S92" s="5"/>
    </row>
    <row r="93" spans="1:19" ht="21" x14ac:dyDescent="1.1499999999999999">
      <c r="A93" s="26"/>
      <c r="B93" s="176"/>
      <c r="C93" s="307" t="str">
        <f>'Budget Planner'!C56</f>
        <v>Lifestyle (wants)</v>
      </c>
      <c r="D93" s="304"/>
      <c r="E93" s="304"/>
      <c r="F93" s="304"/>
      <c r="G93" s="175" t="s">
        <v>23</v>
      </c>
      <c r="H93" s="175" t="s">
        <v>24</v>
      </c>
      <c r="I93" s="175" t="s">
        <v>25</v>
      </c>
      <c r="J93" s="175" t="s">
        <v>26</v>
      </c>
      <c r="K93" s="175" t="s">
        <v>27</v>
      </c>
      <c r="L93" s="175" t="s">
        <v>28</v>
      </c>
      <c r="M93" s="175" t="s">
        <v>29</v>
      </c>
      <c r="N93" s="176"/>
      <c r="O93" s="36"/>
      <c r="P93" s="184"/>
      <c r="Q93" s="304"/>
      <c r="R93" s="184"/>
      <c r="S93" s="5"/>
    </row>
    <row r="94" spans="1:19" ht="19.899999999999999" x14ac:dyDescent="1.1000000000000001">
      <c r="A94" s="26"/>
      <c r="B94" s="176"/>
      <c r="C94" s="305" t="str">
        <f>'Budget Planner'!C57</f>
        <v>Alcohol</v>
      </c>
      <c r="D94" s="304"/>
      <c r="E94" s="305"/>
      <c r="F94" s="304"/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76"/>
      <c r="O94" s="36"/>
      <c r="P94" s="184"/>
      <c r="Q94" s="180">
        <f t="shared" ref="Q94:Q108" si="9">SUM(G94:M94)</f>
        <v>0</v>
      </c>
      <c r="R94" s="184"/>
      <c r="S94" s="5"/>
    </row>
    <row r="95" spans="1:19" ht="19.899999999999999" x14ac:dyDescent="1.1000000000000001">
      <c r="A95" s="26"/>
      <c r="B95" s="176"/>
      <c r="C95" s="305" t="str">
        <f>'Budget Planner'!C58</f>
        <v>Personal Grooming</v>
      </c>
      <c r="D95" s="304"/>
      <c r="E95" s="305"/>
      <c r="F95" s="304"/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76"/>
      <c r="O95" s="36"/>
      <c r="P95" s="184"/>
      <c r="Q95" s="180">
        <f t="shared" si="9"/>
        <v>0</v>
      </c>
      <c r="R95" s="184"/>
      <c r="S95" s="5"/>
    </row>
    <row r="96" spans="1:19" ht="19.899999999999999" x14ac:dyDescent="1.1000000000000001">
      <c r="A96" s="26"/>
      <c r="B96" s="176"/>
      <c r="C96" s="305" t="str">
        <f>'Budget Planner'!C59</f>
        <v>Fun Outings</v>
      </c>
      <c r="D96" s="304"/>
      <c r="E96" s="305"/>
      <c r="F96" s="304"/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76"/>
      <c r="O96" s="36"/>
      <c r="P96" s="184"/>
      <c r="Q96" s="180">
        <f t="shared" si="9"/>
        <v>0</v>
      </c>
      <c r="R96" s="184"/>
      <c r="S96" s="5"/>
    </row>
    <row r="97" spans="1:19" ht="19.899999999999999" x14ac:dyDescent="1.1000000000000001">
      <c r="A97" s="26"/>
      <c r="B97" s="176"/>
      <c r="C97" s="305" t="str">
        <f>'Budget Planner'!C60</f>
        <v>Gifts</v>
      </c>
      <c r="D97" s="304"/>
      <c r="E97" s="305"/>
      <c r="F97" s="304"/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76"/>
      <c r="O97" s="36"/>
      <c r="P97" s="184"/>
      <c r="Q97" s="180">
        <f t="shared" si="9"/>
        <v>0</v>
      </c>
      <c r="R97" s="184"/>
      <c r="S97" s="5"/>
    </row>
    <row r="98" spans="1:19" ht="19.899999999999999" x14ac:dyDescent="1.1000000000000001">
      <c r="A98" s="26"/>
      <c r="B98" s="176"/>
      <c r="C98" s="305" t="str">
        <f>'Budget Planner'!C61</f>
        <v>Hobbies</v>
      </c>
      <c r="D98" s="304"/>
      <c r="E98" s="305"/>
      <c r="F98" s="304"/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76"/>
      <c r="O98" s="36"/>
      <c r="P98" s="184"/>
      <c r="Q98" s="180">
        <f t="shared" si="9"/>
        <v>0</v>
      </c>
      <c r="R98" s="184"/>
      <c r="S98" s="5"/>
    </row>
    <row r="99" spans="1:19" ht="19.899999999999999" x14ac:dyDescent="1.1000000000000001">
      <c r="A99" s="26"/>
      <c r="B99" s="176"/>
      <c r="C99" s="305" t="str">
        <f>'Budget Planner'!C62</f>
        <v>Restaurants</v>
      </c>
      <c r="D99" s="304"/>
      <c r="E99" s="305"/>
      <c r="F99" s="304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76"/>
      <c r="O99" s="36"/>
      <c r="P99" s="184"/>
      <c r="Q99" s="180">
        <f t="shared" si="9"/>
        <v>0</v>
      </c>
      <c r="R99" s="184"/>
      <c r="S99" s="5"/>
    </row>
    <row r="100" spans="1:19" ht="19.899999999999999" x14ac:dyDescent="1.1000000000000001">
      <c r="A100" s="26"/>
      <c r="B100" s="176"/>
      <c r="C100" s="305" t="str">
        <f>'Budget Planner'!C63</f>
        <v>Subscriptions</v>
      </c>
      <c r="D100" s="304"/>
      <c r="E100" s="305"/>
      <c r="F100" s="304"/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76"/>
      <c r="O100" s="36"/>
      <c r="P100" s="184"/>
      <c r="Q100" s="180">
        <f t="shared" si="9"/>
        <v>0</v>
      </c>
      <c r="R100" s="184"/>
      <c r="S100" s="5"/>
    </row>
    <row r="101" spans="1:19" ht="19.899999999999999" x14ac:dyDescent="1.1000000000000001">
      <c r="A101" s="26"/>
      <c r="B101" s="176"/>
      <c r="C101" s="305" t="str">
        <f>'Budget Planner'!C64</f>
        <v>Pet Food</v>
      </c>
      <c r="D101" s="304"/>
      <c r="E101" s="305"/>
      <c r="F101" s="304"/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76"/>
      <c r="O101" s="36"/>
      <c r="P101" s="184"/>
      <c r="Q101" s="180">
        <f t="shared" si="9"/>
        <v>0</v>
      </c>
      <c r="R101" s="184"/>
      <c r="S101" s="5"/>
    </row>
    <row r="102" spans="1:19" ht="19.899999999999999" x14ac:dyDescent="1.1000000000000001">
      <c r="A102" s="26"/>
      <c r="B102" s="176"/>
      <c r="C102" s="305" t="str">
        <f>'Budget Planner'!C65</f>
        <v>Vet Bills</v>
      </c>
      <c r="D102" s="304"/>
      <c r="E102" s="305"/>
      <c r="F102" s="304"/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76"/>
      <c r="O102" s="36"/>
      <c r="P102" s="184"/>
      <c r="Q102" s="180">
        <f t="shared" si="9"/>
        <v>0</v>
      </c>
      <c r="R102" s="184"/>
      <c r="S102" s="5"/>
    </row>
    <row r="103" spans="1:19" ht="19.899999999999999" x14ac:dyDescent="1.1000000000000001">
      <c r="A103" s="26"/>
      <c r="B103" s="176"/>
      <c r="C103" s="305" t="str">
        <f>'Budget Planner'!C66</f>
        <v>Gym</v>
      </c>
      <c r="D103" s="304"/>
      <c r="E103" s="305"/>
      <c r="F103" s="304"/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76"/>
      <c r="O103" s="36"/>
      <c r="P103" s="184"/>
      <c r="Q103" s="180">
        <f t="shared" si="9"/>
        <v>0</v>
      </c>
      <c r="R103" s="184"/>
      <c r="S103" s="5"/>
    </row>
    <row r="104" spans="1:19" ht="19.899999999999999" x14ac:dyDescent="1.1000000000000001">
      <c r="A104" s="26"/>
      <c r="B104" s="176"/>
      <c r="C104" s="305" t="str">
        <f>'Budget Planner'!C67</f>
        <v>Travel</v>
      </c>
      <c r="D104" s="304"/>
      <c r="E104" s="305"/>
      <c r="F104" s="304"/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76"/>
      <c r="O104" s="36"/>
      <c r="P104" s="184"/>
      <c r="Q104" s="180">
        <f t="shared" si="9"/>
        <v>0</v>
      </c>
      <c r="R104" s="184"/>
      <c r="S104" s="5"/>
    </row>
    <row r="105" spans="1:19" ht="19.899999999999999" x14ac:dyDescent="1.1000000000000001">
      <c r="A105" s="26"/>
      <c r="B105" s="176"/>
      <c r="C105" s="305" t="str">
        <f>'Budget Planner'!C68</f>
        <v>Other</v>
      </c>
      <c r="D105" s="304"/>
      <c r="E105" s="305"/>
      <c r="F105" s="304"/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76"/>
      <c r="O105" s="36"/>
      <c r="P105" s="184"/>
      <c r="Q105" s="180">
        <f t="shared" si="9"/>
        <v>0</v>
      </c>
      <c r="R105" s="184"/>
      <c r="S105" s="5"/>
    </row>
    <row r="106" spans="1:19" ht="19.899999999999999" x14ac:dyDescent="1.1000000000000001">
      <c r="A106" s="26"/>
      <c r="B106" s="176"/>
      <c r="C106" s="305" t="str">
        <f>'Budget Planner'!C69</f>
        <v>Other</v>
      </c>
      <c r="D106" s="304"/>
      <c r="E106" s="305"/>
      <c r="F106" s="304"/>
      <c r="G106" s="129">
        <v>0</v>
      </c>
      <c r="H106" s="129">
        <v>0</v>
      </c>
      <c r="I106" s="129">
        <v>0</v>
      </c>
      <c r="J106" s="129">
        <v>0</v>
      </c>
      <c r="K106" s="129">
        <v>0</v>
      </c>
      <c r="L106" s="129">
        <v>0</v>
      </c>
      <c r="M106" s="129">
        <v>0</v>
      </c>
      <c r="N106" s="176"/>
      <c r="O106" s="36"/>
      <c r="P106" s="184"/>
      <c r="Q106" s="180">
        <f t="shared" si="9"/>
        <v>0</v>
      </c>
      <c r="R106" s="184"/>
      <c r="S106" s="5"/>
    </row>
    <row r="107" spans="1:19" ht="19.899999999999999" x14ac:dyDescent="1.1000000000000001">
      <c r="A107" s="26"/>
      <c r="B107" s="176"/>
      <c r="C107" s="305" t="str">
        <f>'Budget Planner'!C70</f>
        <v>Other</v>
      </c>
      <c r="D107" s="304"/>
      <c r="E107" s="305"/>
      <c r="F107" s="304"/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0</v>
      </c>
      <c r="M107" s="129">
        <v>0</v>
      </c>
      <c r="N107" s="176"/>
      <c r="O107" s="36"/>
      <c r="P107" s="184"/>
      <c r="Q107" s="180">
        <f t="shared" si="9"/>
        <v>0</v>
      </c>
      <c r="R107" s="184"/>
      <c r="S107" s="5"/>
    </row>
    <row r="108" spans="1:19" ht="19.899999999999999" x14ac:dyDescent="1.1000000000000001">
      <c r="A108" s="26"/>
      <c r="B108" s="176"/>
      <c r="C108" s="305" t="str">
        <f>'Budget Planner'!C71</f>
        <v>Other</v>
      </c>
      <c r="D108" s="304"/>
      <c r="E108" s="305"/>
      <c r="F108" s="304"/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76"/>
      <c r="O108" s="36"/>
      <c r="P108" s="184"/>
      <c r="Q108" s="180">
        <f t="shared" si="9"/>
        <v>0</v>
      </c>
      <c r="R108" s="184"/>
      <c r="S108" s="5"/>
    </row>
    <row r="109" spans="1:19" ht="19.899999999999999" x14ac:dyDescent="1.1000000000000001">
      <c r="A109" s="37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36"/>
      <c r="P109" s="184"/>
      <c r="Q109" s="186"/>
      <c r="R109" s="184"/>
      <c r="S109" s="9"/>
    </row>
    <row r="110" spans="1:19" ht="21" x14ac:dyDescent="1.1499999999999999">
      <c r="A110" s="38"/>
      <c r="B110" s="176"/>
      <c r="C110" s="306" t="s">
        <v>9</v>
      </c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176"/>
      <c r="O110" s="39"/>
      <c r="P110" s="184"/>
      <c r="Q110" s="180">
        <f>SUM(Q94:Q108)</f>
        <v>0</v>
      </c>
      <c r="R110" s="184"/>
      <c r="S110" s="40"/>
    </row>
    <row r="111" spans="1:19" ht="19.899999999999999" x14ac:dyDescent="1.1000000000000001">
      <c r="A111" s="38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39"/>
      <c r="P111" s="184"/>
      <c r="Q111" s="184"/>
      <c r="R111" s="184"/>
      <c r="S111" s="40"/>
    </row>
    <row r="112" spans="1:19" ht="19.899999999999999" x14ac:dyDescent="1.1000000000000001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42"/>
      <c r="P112" s="24"/>
      <c r="Q112" s="24"/>
      <c r="R112" s="24"/>
      <c r="S112" s="16"/>
    </row>
    <row r="113" spans="1:19" ht="46.15" x14ac:dyDescent="2.5">
      <c r="A113" s="26"/>
      <c r="B113" s="187"/>
      <c r="C113" s="187"/>
      <c r="D113" s="187"/>
      <c r="E113" s="187"/>
      <c r="F113" s="187"/>
      <c r="G113" s="303" t="s">
        <v>30</v>
      </c>
      <c r="H113" s="304"/>
      <c r="I113" s="304"/>
      <c r="J113" s="304"/>
      <c r="K113" s="304"/>
      <c r="L113" s="304"/>
      <c r="M113" s="187"/>
      <c r="N113" s="188"/>
      <c r="O113" s="188"/>
      <c r="P113" s="188"/>
      <c r="Q113" s="188">
        <f>SUM(Q26,Q68,Q47,Q89,Q110)</f>
        <v>0</v>
      </c>
      <c r="R113" s="189"/>
      <c r="S113" s="5"/>
    </row>
  </sheetData>
  <sheetProtection sheet="1" objects="1" scenarios="1" selectLockedCells="1"/>
  <mergeCells count="114">
    <mergeCell ref="C13:D13"/>
    <mergeCell ref="C14:D14"/>
    <mergeCell ref="C15:D15"/>
    <mergeCell ref="C16:D16"/>
    <mergeCell ref="C8:D8"/>
    <mergeCell ref="Q29:Q30"/>
    <mergeCell ref="C30:F30"/>
    <mergeCell ref="C20:D20"/>
    <mergeCell ref="C26:M26"/>
    <mergeCell ref="C29:D29"/>
    <mergeCell ref="C21:D21"/>
    <mergeCell ref="C22:D22"/>
    <mergeCell ref="C23:D23"/>
    <mergeCell ref="C24:D24"/>
    <mergeCell ref="A1:R2"/>
    <mergeCell ref="A4:R4"/>
    <mergeCell ref="C6:M6"/>
    <mergeCell ref="C85:D85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3:D73"/>
    <mergeCell ref="C17:D17"/>
    <mergeCell ref="C18:D18"/>
    <mergeCell ref="C50:D50"/>
    <mergeCell ref="Q8:Q9"/>
    <mergeCell ref="C9:F9"/>
    <mergeCell ref="C10:D10"/>
    <mergeCell ref="C11:D11"/>
    <mergeCell ref="C19:D19"/>
    <mergeCell ref="C12:D12"/>
    <mergeCell ref="Q71:Q72"/>
    <mergeCell ref="C72:F72"/>
    <mergeCell ref="C86:D86"/>
    <mergeCell ref="C87:D87"/>
    <mergeCell ref="C92:D92"/>
    <mergeCell ref="C89:M89"/>
    <mergeCell ref="Q50:Q51"/>
    <mergeCell ref="C51:F51"/>
    <mergeCell ref="C52:D52"/>
    <mergeCell ref="C53:D53"/>
    <mergeCell ref="C54:D54"/>
    <mergeCell ref="C55:D55"/>
    <mergeCell ref="C56:D56"/>
    <mergeCell ref="C57:D57"/>
    <mergeCell ref="C58:D58"/>
    <mergeCell ref="C66:D66"/>
    <mergeCell ref="C68:M68"/>
    <mergeCell ref="C38:D38"/>
    <mergeCell ref="C39:D39"/>
    <mergeCell ref="C40:D40"/>
    <mergeCell ref="C41:D41"/>
    <mergeCell ref="C34:D34"/>
    <mergeCell ref="C35:D35"/>
    <mergeCell ref="C36:D36"/>
    <mergeCell ref="C74:D74"/>
    <mergeCell ref="C44:D44"/>
    <mergeCell ref="C45:D45"/>
    <mergeCell ref="C47:M47"/>
    <mergeCell ref="C31:D31"/>
    <mergeCell ref="C32:D32"/>
    <mergeCell ref="C33:D33"/>
    <mergeCell ref="E99:F99"/>
    <mergeCell ref="C100:D100"/>
    <mergeCell ref="E100:F100"/>
    <mergeCell ref="C101:D101"/>
    <mergeCell ref="E101:F101"/>
    <mergeCell ref="Q92:Q93"/>
    <mergeCell ref="C93:F93"/>
    <mergeCell ref="C94:D94"/>
    <mergeCell ref="E94:F94"/>
    <mergeCell ref="C95:D95"/>
    <mergeCell ref="E95:F95"/>
    <mergeCell ref="C96:D96"/>
    <mergeCell ref="E96:F96"/>
    <mergeCell ref="C97:D97"/>
    <mergeCell ref="E97:F97"/>
    <mergeCell ref="C98:D98"/>
    <mergeCell ref="E98:F98"/>
    <mergeCell ref="C42:D42"/>
    <mergeCell ref="C43:D43"/>
    <mergeCell ref="C71:D71"/>
    <mergeCell ref="C37:D37"/>
    <mergeCell ref="C108:D108"/>
    <mergeCell ref="E108:F108"/>
    <mergeCell ref="C110:M110"/>
    <mergeCell ref="G113:L113"/>
    <mergeCell ref="C59:D59"/>
    <mergeCell ref="C60:D60"/>
    <mergeCell ref="C61:D61"/>
    <mergeCell ref="C62:D62"/>
    <mergeCell ref="C63:D63"/>
    <mergeCell ref="C64:D64"/>
    <mergeCell ref="C65:D65"/>
    <mergeCell ref="C105:D105"/>
    <mergeCell ref="E105:F105"/>
    <mergeCell ref="C106:D106"/>
    <mergeCell ref="E106:F106"/>
    <mergeCell ref="C107:D107"/>
    <mergeCell ref="E107:F107"/>
    <mergeCell ref="C102:D102"/>
    <mergeCell ref="E102:F102"/>
    <mergeCell ref="C103:D103"/>
    <mergeCell ref="E103:F103"/>
    <mergeCell ref="C104:D104"/>
    <mergeCell ref="E104:F104"/>
    <mergeCell ref="C99:D99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Footer>&amp;L_x000D_&amp;1#&amp;"Calibri"&amp;10&amp;K000000 Confidential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U113"/>
  <sheetViews>
    <sheetView showGridLines="0" zoomScaleNormal="100" workbookViewId="0">
      <pane ySplit="5" topLeftCell="A6" activePane="bottomLeft" state="frozen"/>
      <selection pane="bottomLeft" activeCell="G10" sqref="G10"/>
    </sheetView>
  </sheetViews>
  <sheetFormatPr defaultColWidth="12.6640625" defaultRowHeight="15.75" customHeight="1" x14ac:dyDescent="0.4"/>
  <cols>
    <col min="1" max="1" width="4.1328125" customWidth="1"/>
    <col min="2" max="2" width="2.6640625" customWidth="1"/>
    <col min="4" max="4" width="13.796875" customWidth="1"/>
    <col min="5" max="5" width="4.33203125" customWidth="1"/>
    <col min="6" max="6" width="3.86328125" customWidth="1"/>
    <col min="13" max="13" width="12.6640625" customWidth="1"/>
    <col min="14" max="14" width="2.46484375" customWidth="1"/>
    <col min="15" max="15" width="2.19921875" customWidth="1"/>
    <col min="16" max="16" width="2.46484375" customWidth="1"/>
    <col min="17" max="17" width="16.86328125" style="97" customWidth="1"/>
    <col min="18" max="19" width="3.33203125" customWidth="1"/>
  </cols>
  <sheetData>
    <row r="1" spans="1:2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70"/>
      <c r="T1" s="70"/>
      <c r="U1" s="70"/>
    </row>
    <row r="2" spans="1:21" ht="14.2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0"/>
      <c r="T2" s="70"/>
      <c r="U2" s="70"/>
    </row>
    <row r="3" spans="1:21" ht="13.15" x14ac:dyDescent="0.4"/>
    <row r="4" spans="1:21" ht="34.15" x14ac:dyDescent="1.85">
      <c r="A4" s="309" t="s">
        <v>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</row>
    <row r="5" spans="1:21" ht="16.899999999999999" customHeight="1" x14ac:dyDescent="0.4"/>
    <row r="6" spans="1:21" ht="42" customHeight="1" x14ac:dyDescent="1.85">
      <c r="A6" s="73"/>
      <c r="B6" s="172"/>
      <c r="C6" s="247" t="s">
        <v>34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172"/>
      <c r="O6" s="172"/>
      <c r="P6" s="173"/>
      <c r="Q6" s="173"/>
      <c r="R6" s="173"/>
      <c r="S6" s="71"/>
      <c r="T6" s="72"/>
    </row>
    <row r="7" spans="1:21" ht="34.15" x14ac:dyDescent="1.85">
      <c r="A7" s="11"/>
      <c r="B7" s="23"/>
      <c r="C7" s="29"/>
      <c r="D7" s="29"/>
      <c r="E7" s="23"/>
      <c r="F7" s="23"/>
      <c r="G7" s="30"/>
      <c r="H7" s="30"/>
      <c r="I7" s="23"/>
      <c r="J7" s="23"/>
      <c r="K7" s="23"/>
      <c r="L7" s="23"/>
      <c r="M7" s="23"/>
      <c r="N7" s="31"/>
      <c r="O7" s="32"/>
      <c r="P7" s="34"/>
      <c r="Q7" s="33"/>
      <c r="R7" s="34"/>
      <c r="S7" s="11"/>
      <c r="T7" s="72"/>
    </row>
    <row r="8" spans="1:21" ht="19.899999999999999" x14ac:dyDescent="1.1000000000000001">
      <c r="A8" s="26"/>
      <c r="B8" s="174"/>
      <c r="C8" s="312"/>
      <c r="D8" s="304"/>
      <c r="E8" s="176"/>
      <c r="F8" s="176"/>
      <c r="G8" s="177"/>
      <c r="H8" s="177"/>
      <c r="I8" s="177"/>
      <c r="J8" s="177"/>
      <c r="K8" s="177"/>
      <c r="L8" s="177"/>
      <c r="M8" s="177"/>
      <c r="N8" s="175"/>
      <c r="O8" s="35"/>
      <c r="P8" s="178"/>
      <c r="Q8" s="311" t="s">
        <v>22</v>
      </c>
      <c r="R8" s="178"/>
      <c r="S8" s="27"/>
    </row>
    <row r="9" spans="1:21" ht="21" x14ac:dyDescent="1.1499999999999999">
      <c r="A9" s="26"/>
      <c r="B9" s="174"/>
      <c r="C9" s="307" t="str">
        <f>'Budget Planner'!C12</f>
        <v>Fixed Expenses (needs)</v>
      </c>
      <c r="D9" s="304"/>
      <c r="E9" s="304"/>
      <c r="F9" s="304"/>
      <c r="G9" s="175" t="s">
        <v>23</v>
      </c>
      <c r="H9" s="175" t="s">
        <v>24</v>
      </c>
      <c r="I9" s="175" t="s">
        <v>25</v>
      </c>
      <c r="J9" s="175" t="s">
        <v>26</v>
      </c>
      <c r="K9" s="175" t="s">
        <v>27</v>
      </c>
      <c r="L9" s="175" t="s">
        <v>28</v>
      </c>
      <c r="M9" s="175" t="s">
        <v>29</v>
      </c>
      <c r="N9" s="176"/>
      <c r="O9" s="36"/>
      <c r="P9" s="178"/>
      <c r="Q9" s="250"/>
      <c r="R9" s="178"/>
      <c r="S9" s="27"/>
    </row>
    <row r="10" spans="1:21" ht="19.899999999999999" x14ac:dyDescent="1.1000000000000001">
      <c r="A10" s="26"/>
      <c r="B10" s="174"/>
      <c r="C10" s="305" t="str">
        <f>IF('Budget Planner'!C13="","",'Budget Planner'!C13)</f>
        <v>Mortgage/Rent</v>
      </c>
      <c r="D10" s="304"/>
      <c r="E10" s="176"/>
      <c r="F10" s="176"/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76"/>
      <c r="O10" s="36"/>
      <c r="P10" s="179"/>
      <c r="Q10" s="180">
        <f t="shared" ref="Q10:Q24" si="0">SUM(G10:M10)</f>
        <v>0</v>
      </c>
      <c r="R10" s="179"/>
      <c r="S10" s="27"/>
    </row>
    <row r="11" spans="1:21" ht="19.899999999999999" x14ac:dyDescent="1.1000000000000001">
      <c r="A11" s="26"/>
      <c r="B11" s="174"/>
      <c r="C11" s="305" t="str">
        <f>IF('Budget Planner'!C14="","",'Budget Planner'!C14)</f>
        <v>Maintenance/Condo Fees</v>
      </c>
      <c r="D11" s="304"/>
      <c r="E11" s="176"/>
      <c r="F11" s="176"/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76"/>
      <c r="O11" s="36"/>
      <c r="P11" s="179"/>
      <c r="Q11" s="180">
        <f t="shared" si="0"/>
        <v>0</v>
      </c>
      <c r="R11" s="179"/>
      <c r="S11" s="27"/>
    </row>
    <row r="12" spans="1:21" ht="19.899999999999999" x14ac:dyDescent="1.1000000000000001">
      <c r="A12" s="26"/>
      <c r="B12" s="174"/>
      <c r="C12" s="305" t="str">
        <f>IF('Budget Planner'!C15="","",'Budget Planner'!C15)</f>
        <v>Property Tax</v>
      </c>
      <c r="D12" s="304"/>
      <c r="E12" s="176"/>
      <c r="F12" s="176"/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76"/>
      <c r="O12" s="36"/>
      <c r="P12" s="179"/>
      <c r="Q12" s="180">
        <f t="shared" si="0"/>
        <v>0</v>
      </c>
      <c r="R12" s="179"/>
      <c r="S12" s="27"/>
    </row>
    <row r="13" spans="1:21" ht="19.899999999999999" x14ac:dyDescent="1.1000000000000001">
      <c r="A13" s="26"/>
      <c r="B13" s="174"/>
      <c r="C13" s="305" t="str">
        <f>IF('Budget Planner'!C16="","",'Budget Planner'!C16)</f>
        <v>Home Insurance</v>
      </c>
      <c r="D13" s="304"/>
      <c r="E13" s="176"/>
      <c r="F13" s="176"/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76"/>
      <c r="O13" s="36"/>
      <c r="P13" s="179"/>
      <c r="Q13" s="180">
        <f t="shared" si="0"/>
        <v>0</v>
      </c>
      <c r="R13" s="179"/>
      <c r="S13" s="27"/>
    </row>
    <row r="14" spans="1:21" ht="19.899999999999999" x14ac:dyDescent="1.1000000000000001">
      <c r="A14" s="26"/>
      <c r="B14" s="174"/>
      <c r="C14" s="305" t="str">
        <f>IF('Budget Planner'!C17="","",'Budget Planner'!C17)</f>
        <v>Repairs &amp; Service Fees</v>
      </c>
      <c r="D14" s="304"/>
      <c r="E14" s="176"/>
      <c r="F14" s="176"/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76"/>
      <c r="O14" s="36"/>
      <c r="P14" s="179"/>
      <c r="Q14" s="180">
        <f t="shared" si="0"/>
        <v>0</v>
      </c>
      <c r="R14" s="179"/>
      <c r="S14" s="27"/>
    </row>
    <row r="15" spans="1:21" ht="19.899999999999999" x14ac:dyDescent="1.1000000000000001">
      <c r="A15" s="26"/>
      <c r="B15" s="174"/>
      <c r="C15" s="305" t="str">
        <f>IF('Budget Planner'!C18="","",'Budget Planner'!C18)</f>
        <v>Home Phone/Cable/Internet</v>
      </c>
      <c r="D15" s="304"/>
      <c r="E15" s="176"/>
      <c r="F15" s="176"/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76"/>
      <c r="O15" s="36"/>
      <c r="P15" s="179"/>
      <c r="Q15" s="180">
        <f t="shared" si="0"/>
        <v>0</v>
      </c>
      <c r="R15" s="179"/>
      <c r="S15" s="27"/>
    </row>
    <row r="16" spans="1:21" ht="19.899999999999999" x14ac:dyDescent="1.1000000000000001">
      <c r="A16" s="26"/>
      <c r="B16" s="174"/>
      <c r="C16" s="305" t="str">
        <f>IF('Budget Planner'!C19="","",'Budget Planner'!C19)</f>
        <v>Cellphone</v>
      </c>
      <c r="D16" s="304"/>
      <c r="E16" s="176"/>
      <c r="F16" s="176"/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76"/>
      <c r="O16" s="36"/>
      <c r="P16" s="179"/>
      <c r="Q16" s="180">
        <f t="shared" si="0"/>
        <v>0</v>
      </c>
      <c r="R16" s="179"/>
      <c r="S16" s="27"/>
    </row>
    <row r="17" spans="1:19" ht="19.899999999999999" x14ac:dyDescent="1.1000000000000001">
      <c r="A17" s="26"/>
      <c r="B17" s="174"/>
      <c r="C17" s="305" t="str">
        <f>IF('Budget Planner'!C20="","",'Budget Planner'!C20)</f>
        <v>Hydro</v>
      </c>
      <c r="D17" s="304"/>
      <c r="E17" s="176"/>
      <c r="F17" s="176"/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76"/>
      <c r="O17" s="36"/>
      <c r="P17" s="179"/>
      <c r="Q17" s="180">
        <f t="shared" si="0"/>
        <v>0</v>
      </c>
      <c r="R17" s="179"/>
      <c r="S17" s="27"/>
    </row>
    <row r="18" spans="1:19" ht="19.899999999999999" x14ac:dyDescent="1.1000000000000001">
      <c r="A18" s="26"/>
      <c r="B18" s="174"/>
      <c r="C18" s="305" t="str">
        <f>IF('Budget Planner'!C21="","",'Budget Planner'!C21)</f>
        <v>Water/Sewer</v>
      </c>
      <c r="D18" s="304"/>
      <c r="E18" s="176"/>
      <c r="F18" s="176"/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76"/>
      <c r="O18" s="36"/>
      <c r="P18" s="179"/>
      <c r="Q18" s="180">
        <f t="shared" si="0"/>
        <v>0</v>
      </c>
      <c r="R18" s="179"/>
      <c r="S18" s="27"/>
    </row>
    <row r="19" spans="1:19" ht="19.899999999999999" x14ac:dyDescent="1.1000000000000001">
      <c r="A19" s="26"/>
      <c r="B19" s="174"/>
      <c r="C19" s="305" t="str">
        <f>IF('Budget Planner'!C22="","",'Budget Planner'!C22)</f>
        <v>Heating/Gas</v>
      </c>
      <c r="D19" s="304"/>
      <c r="E19" s="176"/>
      <c r="F19" s="176"/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76"/>
      <c r="O19" s="36"/>
      <c r="P19" s="179"/>
      <c r="Q19" s="180">
        <f t="shared" si="0"/>
        <v>0</v>
      </c>
      <c r="R19" s="179"/>
      <c r="S19" s="27"/>
    </row>
    <row r="20" spans="1:19" ht="19.899999999999999" x14ac:dyDescent="1.1000000000000001">
      <c r="A20" s="26"/>
      <c r="B20" s="174"/>
      <c r="C20" s="305" t="str">
        <f>IF('Budget Planner'!C23="","",'Budget Planner'!C23)</f>
        <v>Life Insurance</v>
      </c>
      <c r="D20" s="304"/>
      <c r="E20" s="176"/>
      <c r="F20" s="176"/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76"/>
      <c r="O20" s="36"/>
      <c r="P20" s="179"/>
      <c r="Q20" s="180">
        <f t="shared" si="0"/>
        <v>0</v>
      </c>
      <c r="R20" s="179"/>
      <c r="S20" s="27"/>
    </row>
    <row r="21" spans="1:19" ht="19.899999999999999" x14ac:dyDescent="1.1000000000000001">
      <c r="A21" s="26"/>
      <c r="B21" s="174"/>
      <c r="C21" s="305" t="str">
        <f>IF('Budget Planner'!C24="","",'Budget Planner'!C24)</f>
        <v>Loans</v>
      </c>
      <c r="D21" s="304"/>
      <c r="E21" s="176"/>
      <c r="F21" s="176"/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76"/>
      <c r="O21" s="36"/>
      <c r="P21" s="179"/>
      <c r="Q21" s="180">
        <f t="shared" si="0"/>
        <v>0</v>
      </c>
      <c r="R21" s="179"/>
      <c r="S21" s="27"/>
    </row>
    <row r="22" spans="1:19" ht="19.899999999999999" x14ac:dyDescent="1.1000000000000001">
      <c r="A22" s="26"/>
      <c r="B22" s="174"/>
      <c r="C22" s="305" t="str">
        <f>IF('Budget Planner'!C25="","",'Budget Planner'!C25)</f>
        <v>Credit Cards</v>
      </c>
      <c r="D22" s="304"/>
      <c r="E22" s="176"/>
      <c r="F22" s="176"/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76"/>
      <c r="O22" s="36"/>
      <c r="P22" s="179"/>
      <c r="Q22" s="180">
        <f t="shared" si="0"/>
        <v>0</v>
      </c>
      <c r="R22" s="179"/>
      <c r="S22" s="27"/>
    </row>
    <row r="23" spans="1:19" ht="19.899999999999999" x14ac:dyDescent="1.1000000000000001">
      <c r="A23" s="26"/>
      <c r="B23" s="174"/>
      <c r="C23" s="305" t="str">
        <f>IF('Budget Planner'!C26="","",'Budget Planner'!C26)</f>
        <v>Other</v>
      </c>
      <c r="D23" s="304"/>
      <c r="E23" s="176"/>
      <c r="F23" s="176"/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76"/>
      <c r="O23" s="36"/>
      <c r="P23" s="179"/>
      <c r="Q23" s="180">
        <f t="shared" si="0"/>
        <v>0</v>
      </c>
      <c r="R23" s="179"/>
      <c r="S23" s="27"/>
    </row>
    <row r="24" spans="1:19" ht="19.899999999999999" x14ac:dyDescent="1.1000000000000001">
      <c r="A24" s="26"/>
      <c r="B24" s="174"/>
      <c r="C24" s="305" t="str">
        <f>IF('Budget Planner'!C27="","",'Budget Planner'!C27)</f>
        <v>Other</v>
      </c>
      <c r="D24" s="304"/>
      <c r="E24" s="176"/>
      <c r="F24" s="176"/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76"/>
      <c r="O24" s="36"/>
      <c r="P24" s="179"/>
      <c r="Q24" s="180">
        <f t="shared" si="0"/>
        <v>0</v>
      </c>
      <c r="R24" s="179"/>
      <c r="S24" s="27"/>
    </row>
    <row r="25" spans="1:19" ht="19.899999999999999" x14ac:dyDescent="1.1000000000000001">
      <c r="A25" s="37"/>
      <c r="B25" s="181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36"/>
      <c r="P25" s="179"/>
      <c r="Q25" s="182"/>
      <c r="R25" s="179"/>
      <c r="S25" s="9"/>
    </row>
    <row r="26" spans="1:19" ht="21" x14ac:dyDescent="1.1499999999999999">
      <c r="A26" s="38"/>
      <c r="B26" s="181"/>
      <c r="C26" s="306" t="s">
        <v>9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176"/>
      <c r="O26" s="39"/>
      <c r="P26" s="179"/>
      <c r="Q26" s="180">
        <f>SUM(Q10:Q24)</f>
        <v>0</v>
      </c>
      <c r="R26" s="179"/>
      <c r="S26" s="40"/>
    </row>
    <row r="27" spans="1:19" ht="19.899999999999999" x14ac:dyDescent="1.1000000000000001">
      <c r="A27" s="38"/>
      <c r="B27" s="181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39"/>
      <c r="P27" s="179"/>
      <c r="Q27" s="179"/>
      <c r="R27" s="179"/>
      <c r="S27" s="40"/>
    </row>
    <row r="28" spans="1:19" ht="19.899999999999999" x14ac:dyDescent="1.100000000000000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6"/>
    </row>
    <row r="29" spans="1:19" ht="19.899999999999999" x14ac:dyDescent="1.1000000000000001">
      <c r="A29" s="26"/>
      <c r="B29" s="176"/>
      <c r="C29" s="305"/>
      <c r="D29" s="304"/>
      <c r="E29" s="176"/>
      <c r="F29" s="176"/>
      <c r="G29" s="183" t="str">
        <f t="shared" ref="G29:M29" si="1">IF(G8="","",G8)</f>
        <v/>
      </c>
      <c r="H29" s="183" t="str">
        <f t="shared" si="1"/>
        <v/>
      </c>
      <c r="I29" s="183" t="str">
        <f t="shared" si="1"/>
        <v/>
      </c>
      <c r="J29" s="183" t="str">
        <f t="shared" si="1"/>
        <v/>
      </c>
      <c r="K29" s="183" t="str">
        <f t="shared" si="1"/>
        <v/>
      </c>
      <c r="L29" s="183" t="str">
        <f t="shared" si="1"/>
        <v/>
      </c>
      <c r="M29" s="183" t="str">
        <f t="shared" si="1"/>
        <v/>
      </c>
      <c r="N29" s="176"/>
      <c r="P29" s="184"/>
      <c r="Q29" s="308" t="s">
        <v>22</v>
      </c>
      <c r="R29" s="184"/>
      <c r="S29" s="5"/>
    </row>
    <row r="30" spans="1:19" ht="21" x14ac:dyDescent="1.1499999999999999">
      <c r="A30" s="26"/>
      <c r="B30" s="176"/>
      <c r="C30" s="307" t="str">
        <f>'Budget Planner'!L12</f>
        <v>Living (needs)</v>
      </c>
      <c r="D30" s="304"/>
      <c r="E30" s="304"/>
      <c r="F30" s="304"/>
      <c r="G30" s="175" t="s">
        <v>23</v>
      </c>
      <c r="H30" s="175" t="s">
        <v>24</v>
      </c>
      <c r="I30" s="175" t="s">
        <v>25</v>
      </c>
      <c r="J30" s="175" t="s">
        <v>26</v>
      </c>
      <c r="K30" s="175" t="s">
        <v>27</v>
      </c>
      <c r="L30" s="175" t="s">
        <v>28</v>
      </c>
      <c r="M30" s="175" t="s">
        <v>29</v>
      </c>
      <c r="N30" s="176"/>
      <c r="P30" s="184"/>
      <c r="Q30" s="304"/>
      <c r="R30" s="184"/>
      <c r="S30" s="5"/>
    </row>
    <row r="31" spans="1:19" ht="19.899999999999999" x14ac:dyDescent="1.1000000000000001">
      <c r="A31" s="26"/>
      <c r="B31" s="176"/>
      <c r="C31" s="305" t="str">
        <f>IF('Budget Planner'!L13="","",'Budget Planner'!L13)</f>
        <v>Groceries</v>
      </c>
      <c r="D31" s="304"/>
      <c r="E31" s="176"/>
      <c r="F31" s="176"/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76"/>
      <c r="P31" s="184"/>
      <c r="Q31" s="180">
        <f t="shared" ref="Q31:Q45" si="2">SUM(G31:M31)</f>
        <v>0</v>
      </c>
      <c r="R31" s="184"/>
      <c r="S31" s="5"/>
    </row>
    <row r="32" spans="1:19" ht="19.899999999999999" x14ac:dyDescent="1.1000000000000001">
      <c r="A32" s="26"/>
      <c r="B32" s="176"/>
      <c r="C32" s="305" t="str">
        <f>IF('Budget Planner'!L14="","",'Budget Planner'!L14)</f>
        <v>Costco</v>
      </c>
      <c r="D32" s="304"/>
      <c r="E32" s="176"/>
      <c r="F32" s="176"/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76"/>
      <c r="P32" s="184"/>
      <c r="Q32" s="180">
        <f t="shared" si="2"/>
        <v>0</v>
      </c>
      <c r="R32" s="184"/>
      <c r="S32" s="5"/>
    </row>
    <row r="33" spans="1:19" ht="19.899999999999999" x14ac:dyDescent="1.1000000000000001">
      <c r="A33" s="26"/>
      <c r="B33" s="176"/>
      <c r="C33" s="305" t="str">
        <f>IF('Budget Planner'!L15="","",'Budget Planner'!L15)</f>
        <v>Snacks</v>
      </c>
      <c r="D33" s="304"/>
      <c r="E33" s="176"/>
      <c r="F33" s="176"/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76"/>
      <c r="P33" s="184"/>
      <c r="Q33" s="180">
        <f t="shared" si="2"/>
        <v>0</v>
      </c>
      <c r="R33" s="184"/>
      <c r="S33" s="5"/>
    </row>
    <row r="34" spans="1:19" ht="19.899999999999999" x14ac:dyDescent="1.1000000000000001">
      <c r="A34" s="26"/>
      <c r="B34" s="176"/>
      <c r="C34" s="305" t="str">
        <f>IF('Budget Planner'!L16="","",'Budget Planner'!L16)</f>
        <v>Childcare</v>
      </c>
      <c r="D34" s="304"/>
      <c r="E34" s="176"/>
      <c r="F34" s="176"/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76"/>
      <c r="P34" s="184"/>
      <c r="Q34" s="180">
        <f t="shared" si="2"/>
        <v>0</v>
      </c>
      <c r="R34" s="184"/>
      <c r="S34" s="5"/>
    </row>
    <row r="35" spans="1:19" ht="19.899999999999999" x14ac:dyDescent="1.1000000000000001">
      <c r="A35" s="26"/>
      <c r="B35" s="176"/>
      <c r="C35" s="305" t="str">
        <f>IF('Budget Planner'!L17="","",'Budget Planner'!L17)</f>
        <v>Child Essentials</v>
      </c>
      <c r="D35" s="304"/>
      <c r="E35" s="176"/>
      <c r="F35" s="176"/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76"/>
      <c r="P35" s="184"/>
      <c r="Q35" s="180">
        <f t="shared" si="2"/>
        <v>0</v>
      </c>
      <c r="R35" s="184"/>
      <c r="S35" s="5"/>
    </row>
    <row r="36" spans="1:19" ht="19.899999999999999" x14ac:dyDescent="1.1000000000000001">
      <c r="A36" s="26"/>
      <c r="B36" s="176"/>
      <c r="C36" s="305" t="str">
        <f>IF('Budget Planner'!L18="","",'Budget Planner'!L18)</f>
        <v>Clothing</v>
      </c>
      <c r="D36" s="304"/>
      <c r="E36" s="176"/>
      <c r="F36" s="176"/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76"/>
      <c r="P36" s="184"/>
      <c r="Q36" s="180">
        <f t="shared" si="2"/>
        <v>0</v>
      </c>
      <c r="R36" s="184"/>
      <c r="S36" s="5"/>
    </row>
    <row r="37" spans="1:19" ht="19.899999999999999" x14ac:dyDescent="1.1000000000000001">
      <c r="A37" s="26"/>
      <c r="B37" s="176"/>
      <c r="C37" s="305" t="str">
        <f>IF('Budget Planner'!L19="","",'Budget Planner'!L19)</f>
        <v>Meds &amp; Vitamins</v>
      </c>
      <c r="D37" s="304"/>
      <c r="E37" s="176"/>
      <c r="F37" s="176"/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76"/>
      <c r="P37" s="184"/>
      <c r="Q37" s="180">
        <f t="shared" si="2"/>
        <v>0</v>
      </c>
      <c r="R37" s="184"/>
      <c r="S37" s="5"/>
    </row>
    <row r="38" spans="1:19" ht="19.899999999999999" x14ac:dyDescent="1.1000000000000001">
      <c r="A38" s="26"/>
      <c r="B38" s="176"/>
      <c r="C38" s="305" t="str">
        <f>IF('Budget Planner'!L20="","",'Budget Planner'!L20)</f>
        <v>Dental Work</v>
      </c>
      <c r="D38" s="304"/>
      <c r="E38" s="176"/>
      <c r="F38" s="176"/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76"/>
      <c r="P38" s="184"/>
      <c r="Q38" s="180">
        <f t="shared" si="2"/>
        <v>0</v>
      </c>
      <c r="R38" s="184"/>
      <c r="S38" s="5"/>
    </row>
    <row r="39" spans="1:19" ht="19.899999999999999" x14ac:dyDescent="1.1000000000000001">
      <c r="A39" s="26"/>
      <c r="B39" s="176"/>
      <c r="C39" s="305" t="str">
        <f>IF('Budget Planner'!L21="","",'Budget Planner'!L21)</f>
        <v>Specialists</v>
      </c>
      <c r="D39" s="304"/>
      <c r="E39" s="176"/>
      <c r="F39" s="176"/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76"/>
      <c r="P39" s="184"/>
      <c r="Q39" s="180">
        <f t="shared" si="2"/>
        <v>0</v>
      </c>
      <c r="R39" s="184"/>
      <c r="S39" s="5"/>
    </row>
    <row r="40" spans="1:19" ht="19.899999999999999" x14ac:dyDescent="1.1000000000000001">
      <c r="A40" s="26"/>
      <c r="B40" s="176"/>
      <c r="C40" s="305" t="str">
        <f>IF('Budget Planner'!L22="","",'Budget Planner'!L22)</f>
        <v>Footwear</v>
      </c>
      <c r="D40" s="304"/>
      <c r="E40" s="176"/>
      <c r="F40" s="176"/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76"/>
      <c r="P40" s="184"/>
      <c r="Q40" s="180">
        <f t="shared" si="2"/>
        <v>0</v>
      </c>
      <c r="R40" s="184"/>
      <c r="S40" s="5"/>
    </row>
    <row r="41" spans="1:19" ht="19.899999999999999" x14ac:dyDescent="1.1000000000000001">
      <c r="A41" s="26"/>
      <c r="B41" s="176"/>
      <c r="C41" s="305" t="str">
        <f>IF('Budget Planner'!L23="","",'Budget Planner'!L23)</f>
        <v>Prescriptions</v>
      </c>
      <c r="D41" s="304"/>
      <c r="E41" s="176"/>
      <c r="F41" s="176"/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76"/>
      <c r="P41" s="184"/>
      <c r="Q41" s="180">
        <f t="shared" si="2"/>
        <v>0</v>
      </c>
      <c r="R41" s="184"/>
      <c r="S41" s="5"/>
    </row>
    <row r="42" spans="1:19" ht="19.899999999999999" x14ac:dyDescent="1.1000000000000001">
      <c r="A42" s="26"/>
      <c r="B42" s="176"/>
      <c r="C42" s="305" t="str">
        <f>IF('Budget Planner'!L24="","",'Budget Planner'!L24)</f>
        <v>Eyecare</v>
      </c>
      <c r="D42" s="304"/>
      <c r="E42" s="176"/>
      <c r="F42" s="176"/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76"/>
      <c r="P42" s="184"/>
      <c r="Q42" s="180">
        <f t="shared" si="2"/>
        <v>0</v>
      </c>
      <c r="R42" s="184"/>
      <c r="S42" s="5"/>
    </row>
    <row r="43" spans="1:19" ht="19.899999999999999" x14ac:dyDescent="1.1000000000000001">
      <c r="A43" s="26"/>
      <c r="B43" s="176"/>
      <c r="C43" s="305" t="str">
        <f>IF('Budget Planner'!L25="","",'Budget Planner'!L25)</f>
        <v>Bank Fees</v>
      </c>
      <c r="D43" s="304"/>
      <c r="E43" s="176"/>
      <c r="F43" s="176"/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76"/>
      <c r="P43" s="184"/>
      <c r="Q43" s="180">
        <f t="shared" si="2"/>
        <v>0</v>
      </c>
      <c r="R43" s="184"/>
      <c r="S43" s="5"/>
    </row>
    <row r="44" spans="1:19" ht="19.899999999999999" x14ac:dyDescent="1.1000000000000001">
      <c r="A44" s="26"/>
      <c r="B44" s="176"/>
      <c r="C44" s="305" t="str">
        <f>IF('Budget Planner'!L26="","",'Budget Planner'!L26)</f>
        <v>Other</v>
      </c>
      <c r="D44" s="304"/>
      <c r="E44" s="176"/>
      <c r="F44" s="176"/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76"/>
      <c r="P44" s="184"/>
      <c r="Q44" s="180">
        <f t="shared" si="2"/>
        <v>0</v>
      </c>
      <c r="R44" s="184"/>
      <c r="S44" s="5"/>
    </row>
    <row r="45" spans="1:19" ht="19.899999999999999" x14ac:dyDescent="1.1000000000000001">
      <c r="A45" s="26"/>
      <c r="B45" s="176"/>
      <c r="C45" s="305" t="str">
        <f>IF('Budget Planner'!L27="","",'Budget Planner'!L27)</f>
        <v>Other</v>
      </c>
      <c r="D45" s="304"/>
      <c r="E45" s="176"/>
      <c r="F45" s="176"/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76"/>
      <c r="P45" s="184"/>
      <c r="Q45" s="180">
        <f t="shared" si="2"/>
        <v>0</v>
      </c>
      <c r="R45" s="184"/>
      <c r="S45" s="5"/>
    </row>
    <row r="46" spans="1:19" ht="19.899999999999999" x14ac:dyDescent="1.1000000000000001">
      <c r="A46" s="2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P46" s="184"/>
      <c r="Q46" s="186"/>
      <c r="R46" s="184"/>
      <c r="S46" s="5"/>
    </row>
    <row r="47" spans="1:19" ht="21" x14ac:dyDescent="1.1499999999999999">
      <c r="A47" s="26"/>
      <c r="B47" s="176"/>
      <c r="C47" s="306" t="s">
        <v>9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176"/>
      <c r="P47" s="184"/>
      <c r="Q47" s="180">
        <f>SUM(Q31:Q45)</f>
        <v>0</v>
      </c>
      <c r="R47" s="184"/>
      <c r="S47" s="5"/>
    </row>
    <row r="48" spans="1:19" ht="19.899999999999999" x14ac:dyDescent="1.1000000000000001">
      <c r="A48" s="2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P48" s="184"/>
      <c r="Q48" s="184"/>
      <c r="R48" s="184"/>
      <c r="S48" s="5"/>
    </row>
    <row r="49" spans="1:19" ht="19.899999999999999" x14ac:dyDescent="1.100000000000000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6"/>
    </row>
    <row r="50" spans="1:19" ht="19.899999999999999" x14ac:dyDescent="1.1000000000000001">
      <c r="A50" s="26"/>
      <c r="B50" s="176"/>
      <c r="C50" s="305"/>
      <c r="D50" s="304"/>
      <c r="E50" s="176"/>
      <c r="F50" s="176"/>
      <c r="G50" s="183" t="str">
        <f t="shared" ref="G50:M50" si="3">IF(G8="","",G8)</f>
        <v/>
      </c>
      <c r="H50" s="183" t="str">
        <f t="shared" si="3"/>
        <v/>
      </c>
      <c r="I50" s="183" t="str">
        <f t="shared" si="3"/>
        <v/>
      </c>
      <c r="J50" s="183" t="str">
        <f t="shared" si="3"/>
        <v/>
      </c>
      <c r="K50" s="183" t="str">
        <f t="shared" si="3"/>
        <v/>
      </c>
      <c r="L50" s="183" t="str">
        <f t="shared" si="3"/>
        <v/>
      </c>
      <c r="M50" s="183" t="str">
        <f t="shared" si="3"/>
        <v/>
      </c>
      <c r="N50" s="176"/>
      <c r="O50" s="36"/>
      <c r="P50" s="184"/>
      <c r="Q50" s="308" t="s">
        <v>22</v>
      </c>
      <c r="R50" s="184"/>
      <c r="S50" s="5"/>
    </row>
    <row r="51" spans="1:19" ht="21" x14ac:dyDescent="1.1499999999999999">
      <c r="A51" s="26"/>
      <c r="B51" s="176"/>
      <c r="C51" s="307" t="str">
        <f>'Budget Planner'!C34</f>
        <v>Transportation (needs)</v>
      </c>
      <c r="D51" s="304"/>
      <c r="E51" s="304"/>
      <c r="F51" s="304"/>
      <c r="G51" s="175" t="s">
        <v>23</v>
      </c>
      <c r="H51" s="175" t="s">
        <v>24</v>
      </c>
      <c r="I51" s="175" t="s">
        <v>25</v>
      </c>
      <c r="J51" s="175" t="s">
        <v>26</v>
      </c>
      <c r="K51" s="175" t="s">
        <v>27</v>
      </c>
      <c r="L51" s="175" t="s">
        <v>28</v>
      </c>
      <c r="M51" s="175" t="s">
        <v>29</v>
      </c>
      <c r="N51" s="176"/>
      <c r="O51" s="36"/>
      <c r="P51" s="184"/>
      <c r="Q51" s="304"/>
      <c r="R51" s="184"/>
      <c r="S51" s="5"/>
    </row>
    <row r="52" spans="1:19" ht="19.899999999999999" x14ac:dyDescent="1.1000000000000001">
      <c r="A52" s="26"/>
      <c r="B52" s="176"/>
      <c r="C52" s="305" t="str">
        <f>IF('Budget Planner'!C35="","",'Budget Planner'!C35)</f>
        <v>Car Payment/Savings</v>
      </c>
      <c r="D52" s="304"/>
      <c r="E52" s="176"/>
      <c r="F52" s="176"/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76"/>
      <c r="O52" s="36"/>
      <c r="P52" s="184"/>
      <c r="Q52" s="180">
        <f t="shared" ref="Q52:Q66" si="4">SUM(G52:M52)</f>
        <v>0</v>
      </c>
      <c r="R52" s="184"/>
      <c r="S52" s="5"/>
    </row>
    <row r="53" spans="1:19" ht="19.899999999999999" x14ac:dyDescent="1.1000000000000001">
      <c r="A53" s="26"/>
      <c r="B53" s="176"/>
      <c r="C53" s="305" t="str">
        <f>IF('Budget Planner'!C36="","",'Budget Planner'!C36)</f>
        <v>Auto Insurance</v>
      </c>
      <c r="D53" s="304"/>
      <c r="E53" s="176"/>
      <c r="F53" s="176"/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76"/>
      <c r="O53" s="36"/>
      <c r="P53" s="184"/>
      <c r="Q53" s="180">
        <f t="shared" si="4"/>
        <v>0</v>
      </c>
      <c r="R53" s="184"/>
      <c r="S53" s="5"/>
    </row>
    <row r="54" spans="1:19" ht="19.899999999999999" x14ac:dyDescent="1.1000000000000001">
      <c r="A54" s="26"/>
      <c r="B54" s="176"/>
      <c r="C54" s="305" t="str">
        <f>IF('Budget Planner'!C37="","",'Budget Planner'!C37)</f>
        <v>License Fees</v>
      </c>
      <c r="D54" s="304"/>
      <c r="E54" s="176"/>
      <c r="F54" s="176"/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76"/>
      <c r="O54" s="36"/>
      <c r="P54" s="184"/>
      <c r="Q54" s="180">
        <f t="shared" si="4"/>
        <v>0</v>
      </c>
      <c r="R54" s="184"/>
      <c r="S54" s="5"/>
    </row>
    <row r="55" spans="1:19" ht="19.899999999999999" x14ac:dyDescent="1.1000000000000001">
      <c r="A55" s="26"/>
      <c r="B55" s="176"/>
      <c r="C55" s="305" t="str">
        <f>IF('Budget Planner'!C38="","",'Budget Planner'!C38)</f>
        <v>Fuel/Gas</v>
      </c>
      <c r="D55" s="304"/>
      <c r="E55" s="176"/>
      <c r="F55" s="176"/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76"/>
      <c r="O55" s="36"/>
      <c r="P55" s="184"/>
      <c r="Q55" s="180">
        <f t="shared" si="4"/>
        <v>0</v>
      </c>
      <c r="R55" s="184"/>
      <c r="S55" s="5"/>
    </row>
    <row r="56" spans="1:19" ht="19.899999999999999" x14ac:dyDescent="1.1000000000000001">
      <c r="A56" s="26"/>
      <c r="B56" s="176"/>
      <c r="C56" s="305" t="str">
        <f>IF('Budget Planner'!C39="","",'Budget Planner'!C39)</f>
        <v>Parking</v>
      </c>
      <c r="D56" s="304"/>
      <c r="E56" s="176"/>
      <c r="F56" s="176"/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76"/>
      <c r="O56" s="36"/>
      <c r="P56" s="184"/>
      <c r="Q56" s="180">
        <f t="shared" si="4"/>
        <v>0</v>
      </c>
      <c r="R56" s="184"/>
      <c r="S56" s="5"/>
    </row>
    <row r="57" spans="1:19" ht="19.899999999999999" x14ac:dyDescent="1.1000000000000001">
      <c r="A57" s="26"/>
      <c r="B57" s="176"/>
      <c r="C57" s="305" t="str">
        <f>IF('Budget Planner'!C40="","",'Budget Planner'!C40)</f>
        <v>Maintenance</v>
      </c>
      <c r="D57" s="304"/>
      <c r="E57" s="176"/>
      <c r="F57" s="176"/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76"/>
      <c r="O57" s="36"/>
      <c r="P57" s="184"/>
      <c r="Q57" s="180">
        <f t="shared" si="4"/>
        <v>0</v>
      </c>
      <c r="R57" s="184"/>
      <c r="S57" s="5"/>
    </row>
    <row r="58" spans="1:19" ht="19.899999999999999" x14ac:dyDescent="1.1000000000000001">
      <c r="A58" s="26"/>
      <c r="B58" s="176"/>
      <c r="C58" s="305" t="str">
        <f>IF('Budget Planner'!C41="","",'Budget Planner'!C41)</f>
        <v>Transit Passes</v>
      </c>
      <c r="D58" s="304"/>
      <c r="E58" s="176"/>
      <c r="F58" s="176"/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76"/>
      <c r="O58" s="36"/>
      <c r="P58" s="184"/>
      <c r="Q58" s="180">
        <f t="shared" si="4"/>
        <v>0</v>
      </c>
      <c r="R58" s="184"/>
      <c r="S58" s="5"/>
    </row>
    <row r="59" spans="1:19" ht="19.899999999999999" x14ac:dyDescent="1.1000000000000001">
      <c r="A59" s="26"/>
      <c r="B59" s="176"/>
      <c r="C59" s="305" t="str">
        <f>IF('Budget Planner'!C42="","",'Budget Planner'!C42)</f>
        <v>Uber/Lyft/Taxis</v>
      </c>
      <c r="D59" s="304"/>
      <c r="E59" s="176"/>
      <c r="F59" s="176"/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76"/>
      <c r="O59" s="36"/>
      <c r="P59" s="184"/>
      <c r="Q59" s="180">
        <f t="shared" ref="Q59:Q65" si="5">SUM(G59:M59)</f>
        <v>0</v>
      </c>
      <c r="R59" s="184"/>
      <c r="S59" s="5"/>
    </row>
    <row r="60" spans="1:19" ht="19.899999999999999" x14ac:dyDescent="1.1000000000000001">
      <c r="A60" s="26"/>
      <c r="B60" s="176"/>
      <c r="C60" s="305" t="str">
        <f>IF('Budget Planner'!C43="","",'Budget Planner'!C43)</f>
        <v>Other</v>
      </c>
      <c r="D60" s="304"/>
      <c r="E60" s="176"/>
      <c r="F60" s="176"/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76"/>
      <c r="O60" s="36"/>
      <c r="P60" s="184"/>
      <c r="Q60" s="180">
        <f t="shared" si="5"/>
        <v>0</v>
      </c>
      <c r="R60" s="184"/>
      <c r="S60" s="5"/>
    </row>
    <row r="61" spans="1:19" ht="19.899999999999999" x14ac:dyDescent="1.1000000000000001">
      <c r="A61" s="26"/>
      <c r="B61" s="176"/>
      <c r="C61" s="305" t="str">
        <f>IF('Budget Planner'!C44="","",'Budget Planner'!C44)</f>
        <v>Other</v>
      </c>
      <c r="D61" s="304"/>
      <c r="E61" s="176"/>
      <c r="F61" s="176"/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76"/>
      <c r="O61" s="36"/>
      <c r="P61" s="184"/>
      <c r="Q61" s="180">
        <f t="shared" si="5"/>
        <v>0</v>
      </c>
      <c r="R61" s="184"/>
      <c r="S61" s="5"/>
    </row>
    <row r="62" spans="1:19" ht="19.899999999999999" x14ac:dyDescent="1.1000000000000001">
      <c r="A62" s="26"/>
      <c r="B62" s="176"/>
      <c r="C62" s="305" t="str">
        <f>IF('Budget Planner'!C45="","",'Budget Planner'!C45)</f>
        <v>Other</v>
      </c>
      <c r="D62" s="304"/>
      <c r="E62" s="176"/>
      <c r="F62" s="176"/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76"/>
      <c r="O62" s="36"/>
      <c r="P62" s="184"/>
      <c r="Q62" s="180">
        <f t="shared" si="5"/>
        <v>0</v>
      </c>
      <c r="R62" s="184"/>
      <c r="S62" s="5"/>
    </row>
    <row r="63" spans="1:19" ht="19.899999999999999" x14ac:dyDescent="1.1000000000000001">
      <c r="A63" s="26"/>
      <c r="B63" s="176"/>
      <c r="C63" s="305" t="str">
        <f>IF('Budget Planner'!C46="","",'Budget Planner'!C46)</f>
        <v>Other</v>
      </c>
      <c r="D63" s="304"/>
      <c r="E63" s="176"/>
      <c r="F63" s="176"/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76"/>
      <c r="O63" s="36"/>
      <c r="P63" s="184"/>
      <c r="Q63" s="180">
        <f t="shared" si="5"/>
        <v>0</v>
      </c>
      <c r="R63" s="184"/>
      <c r="S63" s="5"/>
    </row>
    <row r="64" spans="1:19" ht="19.899999999999999" x14ac:dyDescent="1.1000000000000001">
      <c r="A64" s="26"/>
      <c r="B64" s="176"/>
      <c r="C64" s="305" t="str">
        <f>IF('Budget Planner'!C47="","",'Budget Planner'!C47)</f>
        <v>Other</v>
      </c>
      <c r="D64" s="304"/>
      <c r="E64" s="176"/>
      <c r="F64" s="176"/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76"/>
      <c r="O64" s="36"/>
      <c r="P64" s="184"/>
      <c r="Q64" s="180">
        <f t="shared" si="5"/>
        <v>0</v>
      </c>
      <c r="R64" s="184"/>
      <c r="S64" s="5"/>
    </row>
    <row r="65" spans="1:19" ht="19.899999999999999" x14ac:dyDescent="1.1000000000000001">
      <c r="A65" s="26"/>
      <c r="B65" s="176"/>
      <c r="C65" s="305" t="str">
        <f>IF('Budget Planner'!C48="","",'Budget Planner'!C48)</f>
        <v>Other</v>
      </c>
      <c r="D65" s="304"/>
      <c r="E65" s="176"/>
      <c r="F65" s="176"/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76"/>
      <c r="O65" s="36"/>
      <c r="P65" s="184"/>
      <c r="Q65" s="180">
        <f t="shared" si="5"/>
        <v>0</v>
      </c>
      <c r="R65" s="184"/>
      <c r="S65" s="5"/>
    </row>
    <row r="66" spans="1:19" ht="19.899999999999999" x14ac:dyDescent="1.1000000000000001">
      <c r="A66" s="26"/>
      <c r="B66" s="176"/>
      <c r="C66" s="305" t="str">
        <f>IF('Budget Planner'!C49="","",'Budget Planner'!C49)</f>
        <v>Other</v>
      </c>
      <c r="D66" s="304"/>
      <c r="E66" s="176"/>
      <c r="F66" s="176"/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76"/>
      <c r="O66" s="36"/>
      <c r="P66" s="184"/>
      <c r="Q66" s="180">
        <f t="shared" si="4"/>
        <v>0</v>
      </c>
      <c r="R66" s="184"/>
      <c r="S66" s="5"/>
    </row>
    <row r="67" spans="1:19" ht="19.899999999999999" x14ac:dyDescent="1.1000000000000001">
      <c r="A67" s="37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36"/>
      <c r="P67" s="184"/>
      <c r="Q67" s="186"/>
      <c r="R67" s="184"/>
      <c r="S67" s="9"/>
    </row>
    <row r="68" spans="1:19" ht="21" x14ac:dyDescent="1.1499999999999999">
      <c r="A68" s="38"/>
      <c r="B68" s="176"/>
      <c r="C68" s="306" t="s">
        <v>9</v>
      </c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176"/>
      <c r="O68" s="36"/>
      <c r="P68" s="184"/>
      <c r="Q68" s="180">
        <f>SUM(Q52:Q66)</f>
        <v>0</v>
      </c>
      <c r="R68" s="184"/>
      <c r="S68" s="40"/>
    </row>
    <row r="69" spans="1:19" ht="19.899999999999999" x14ac:dyDescent="1.1000000000000001">
      <c r="A69" s="38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36"/>
      <c r="P69" s="184"/>
      <c r="Q69" s="184"/>
      <c r="R69" s="184"/>
      <c r="S69" s="40"/>
    </row>
    <row r="70" spans="1:19" ht="19.899999999999999" x14ac:dyDescent="1.1000000000000001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3"/>
      <c r="P70" s="24"/>
      <c r="Q70" s="24"/>
      <c r="R70" s="24"/>
      <c r="S70" s="16"/>
    </row>
    <row r="71" spans="1:19" ht="19.899999999999999" x14ac:dyDescent="1.1000000000000001">
      <c r="A71" s="26"/>
      <c r="B71" s="176"/>
      <c r="C71" s="305"/>
      <c r="D71" s="304"/>
      <c r="E71" s="176"/>
      <c r="F71" s="176"/>
      <c r="G71" s="183" t="str">
        <f>IF(G8="","",G8)</f>
        <v/>
      </c>
      <c r="H71" s="183" t="str">
        <f t="shared" ref="H71:M71" si="6">IF(H8="","",H8)</f>
        <v/>
      </c>
      <c r="I71" s="183" t="str">
        <f t="shared" si="6"/>
        <v/>
      </c>
      <c r="J71" s="183" t="str">
        <f t="shared" si="6"/>
        <v/>
      </c>
      <c r="K71" s="183" t="str">
        <f t="shared" si="6"/>
        <v/>
      </c>
      <c r="L71" s="183" t="str">
        <f t="shared" si="6"/>
        <v/>
      </c>
      <c r="M71" s="183" t="str">
        <f t="shared" si="6"/>
        <v/>
      </c>
      <c r="N71" s="176"/>
      <c r="O71" s="36"/>
      <c r="P71" s="184"/>
      <c r="Q71" s="308" t="s">
        <v>22</v>
      </c>
      <c r="R71" s="184"/>
      <c r="S71" s="5"/>
    </row>
    <row r="72" spans="1:19" ht="21" x14ac:dyDescent="1.1499999999999999">
      <c r="A72" s="26"/>
      <c r="B72" s="176"/>
      <c r="C72" s="307" t="str">
        <f>'Budget Planner'!L34</f>
        <v>Savings &amp; Giving (savings)</v>
      </c>
      <c r="D72" s="304"/>
      <c r="E72" s="304"/>
      <c r="F72" s="304"/>
      <c r="G72" s="175" t="s">
        <v>23</v>
      </c>
      <c r="H72" s="175" t="s">
        <v>24</v>
      </c>
      <c r="I72" s="175" t="s">
        <v>25</v>
      </c>
      <c r="J72" s="175" t="s">
        <v>26</v>
      </c>
      <c r="K72" s="175" t="s">
        <v>27</v>
      </c>
      <c r="L72" s="175" t="s">
        <v>28</v>
      </c>
      <c r="M72" s="175" t="s">
        <v>29</v>
      </c>
      <c r="N72" s="176"/>
      <c r="O72" s="36"/>
      <c r="P72" s="184"/>
      <c r="Q72" s="304"/>
      <c r="R72" s="184"/>
      <c r="S72" s="5"/>
    </row>
    <row r="73" spans="1:19" ht="19.899999999999999" x14ac:dyDescent="1.1000000000000001">
      <c r="A73" s="26"/>
      <c r="B73" s="176"/>
      <c r="C73" s="305" t="str">
        <f>IF('Budget Planner'!L35="","",'Budget Planner'!L35)</f>
        <v>Tithe</v>
      </c>
      <c r="D73" s="304"/>
      <c r="E73" s="176"/>
      <c r="F73" s="176"/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76"/>
      <c r="O73" s="36"/>
      <c r="P73" s="184"/>
      <c r="Q73" s="180">
        <f t="shared" ref="Q73:Q87" si="7">SUM(G73:M73)</f>
        <v>0</v>
      </c>
      <c r="R73" s="184"/>
      <c r="S73" s="5"/>
    </row>
    <row r="74" spans="1:19" ht="19.899999999999999" x14ac:dyDescent="1.1000000000000001">
      <c r="A74" s="26"/>
      <c r="B74" s="176"/>
      <c r="C74" s="305" t="str">
        <f>IF('Budget Planner'!L36="","",'Budget Planner'!L36)</f>
        <v>Pledge</v>
      </c>
      <c r="D74" s="304"/>
      <c r="E74" s="176"/>
      <c r="F74" s="176"/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76"/>
      <c r="O74" s="36"/>
      <c r="P74" s="184"/>
      <c r="Q74" s="180">
        <f t="shared" si="7"/>
        <v>0</v>
      </c>
      <c r="R74" s="184"/>
      <c r="S74" s="5"/>
    </row>
    <row r="75" spans="1:19" ht="19.899999999999999" x14ac:dyDescent="1.1000000000000001">
      <c r="A75" s="26"/>
      <c r="B75" s="176"/>
      <c r="C75" s="305" t="str">
        <f>IF('Budget Planner'!L37="","",'Budget Planner'!L37)</f>
        <v>Retirement</v>
      </c>
      <c r="D75" s="304"/>
      <c r="E75" s="176"/>
      <c r="F75" s="176"/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76"/>
      <c r="O75" s="36"/>
      <c r="P75" s="184"/>
      <c r="Q75" s="180">
        <f t="shared" si="7"/>
        <v>0</v>
      </c>
      <c r="R75" s="184"/>
      <c r="S75" s="5"/>
    </row>
    <row r="76" spans="1:19" ht="19.899999999999999" x14ac:dyDescent="1.1000000000000001">
      <c r="A76" s="26"/>
      <c r="B76" s="176"/>
      <c r="C76" s="305" t="str">
        <f>IF('Budget Planner'!L38="","",'Budget Planner'!L38)</f>
        <v>RESP</v>
      </c>
      <c r="D76" s="304"/>
      <c r="E76" s="176"/>
      <c r="F76" s="176"/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76"/>
      <c r="O76" s="36"/>
      <c r="P76" s="184"/>
      <c r="Q76" s="180">
        <f t="shared" si="7"/>
        <v>0</v>
      </c>
      <c r="R76" s="184"/>
      <c r="S76" s="5"/>
    </row>
    <row r="77" spans="1:19" ht="19.899999999999999" x14ac:dyDescent="1.1000000000000001">
      <c r="A77" s="26"/>
      <c r="B77" s="176"/>
      <c r="C77" s="305" t="str">
        <f>IF('Budget Planner'!L39="","",'Budget Planner'!L39)</f>
        <v>Blessings</v>
      </c>
      <c r="D77" s="304"/>
      <c r="E77" s="176"/>
      <c r="F77" s="176"/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76"/>
      <c r="O77" s="36"/>
      <c r="P77" s="184"/>
      <c r="Q77" s="180">
        <f t="shared" si="7"/>
        <v>0</v>
      </c>
      <c r="R77" s="184"/>
      <c r="S77" s="5"/>
    </row>
    <row r="78" spans="1:19" ht="19.899999999999999" x14ac:dyDescent="1.1000000000000001">
      <c r="A78" s="26"/>
      <c r="B78" s="176"/>
      <c r="C78" s="305" t="str">
        <f>IF('Budget Planner'!L40="","",'Budget Planner'!L40)</f>
        <v>Taxes</v>
      </c>
      <c r="D78" s="304"/>
      <c r="E78" s="176"/>
      <c r="F78" s="176"/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76"/>
      <c r="O78" s="36"/>
      <c r="P78" s="184"/>
      <c r="Q78" s="180">
        <f t="shared" si="7"/>
        <v>0</v>
      </c>
      <c r="R78" s="184"/>
      <c r="S78" s="5"/>
    </row>
    <row r="79" spans="1:19" ht="19.899999999999999" x14ac:dyDescent="1.1000000000000001">
      <c r="A79" s="26"/>
      <c r="B79" s="176"/>
      <c r="C79" s="305" t="str">
        <f>IF('Budget Planner'!L41="","",'Budget Planner'!L41)</f>
        <v>Savings</v>
      </c>
      <c r="D79" s="304"/>
      <c r="E79" s="176"/>
      <c r="F79" s="176"/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76"/>
      <c r="O79" s="36"/>
      <c r="P79" s="184"/>
      <c r="Q79" s="180">
        <f t="shared" si="7"/>
        <v>0</v>
      </c>
      <c r="R79" s="184"/>
      <c r="S79" s="5"/>
    </row>
    <row r="80" spans="1:19" ht="19.899999999999999" x14ac:dyDescent="1.1000000000000001">
      <c r="A80" s="26"/>
      <c r="B80" s="176"/>
      <c r="C80" s="305" t="str">
        <f>IF('Budget Planner'!L42="","",'Budget Planner'!L42)</f>
        <v>Other</v>
      </c>
      <c r="D80" s="304"/>
      <c r="E80" s="176"/>
      <c r="F80" s="176"/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76"/>
      <c r="O80" s="36"/>
      <c r="P80" s="184"/>
      <c r="Q80" s="180">
        <f t="shared" si="7"/>
        <v>0</v>
      </c>
      <c r="R80" s="184"/>
      <c r="S80" s="5"/>
    </row>
    <row r="81" spans="1:19" ht="19.899999999999999" x14ac:dyDescent="1.1000000000000001">
      <c r="A81" s="26"/>
      <c r="B81" s="176"/>
      <c r="C81" s="305" t="str">
        <f>IF('Budget Planner'!L43="","",'Budget Planner'!L43)</f>
        <v>Other</v>
      </c>
      <c r="D81" s="304"/>
      <c r="E81" s="176"/>
      <c r="F81" s="176"/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76"/>
      <c r="O81" s="36"/>
      <c r="P81" s="184"/>
      <c r="Q81" s="180">
        <f t="shared" si="7"/>
        <v>0</v>
      </c>
      <c r="R81" s="184"/>
      <c r="S81" s="5"/>
    </row>
    <row r="82" spans="1:19" ht="19.899999999999999" x14ac:dyDescent="1.1000000000000001">
      <c r="A82" s="26"/>
      <c r="B82" s="176"/>
      <c r="C82" s="305" t="str">
        <f>IF('Budget Planner'!L44="","",'Budget Planner'!L44)</f>
        <v>Other</v>
      </c>
      <c r="D82" s="304"/>
      <c r="E82" s="176"/>
      <c r="F82" s="176"/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76"/>
      <c r="O82" s="36"/>
      <c r="P82" s="184"/>
      <c r="Q82" s="180">
        <f t="shared" si="7"/>
        <v>0</v>
      </c>
      <c r="R82" s="184"/>
      <c r="S82" s="5"/>
    </row>
    <row r="83" spans="1:19" ht="19.899999999999999" x14ac:dyDescent="1.1000000000000001">
      <c r="A83" s="26"/>
      <c r="B83" s="176"/>
      <c r="C83" s="305" t="str">
        <f>IF('Budget Planner'!L45="","",'Budget Planner'!L45)</f>
        <v>Other</v>
      </c>
      <c r="D83" s="304"/>
      <c r="E83" s="176"/>
      <c r="F83" s="176"/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76"/>
      <c r="O83" s="36"/>
      <c r="P83" s="184"/>
      <c r="Q83" s="180">
        <f t="shared" si="7"/>
        <v>0</v>
      </c>
      <c r="R83" s="184"/>
      <c r="S83" s="5"/>
    </row>
    <row r="84" spans="1:19" ht="19.899999999999999" x14ac:dyDescent="1.1000000000000001">
      <c r="A84" s="26"/>
      <c r="B84" s="176"/>
      <c r="C84" s="305" t="str">
        <f>IF('Budget Planner'!L46="","",'Budget Planner'!L46)</f>
        <v>Other</v>
      </c>
      <c r="D84" s="304"/>
      <c r="E84" s="176"/>
      <c r="F84" s="176"/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76"/>
      <c r="O84" s="36"/>
      <c r="P84" s="184"/>
      <c r="Q84" s="180">
        <f t="shared" si="7"/>
        <v>0</v>
      </c>
      <c r="R84" s="184"/>
      <c r="S84" s="5"/>
    </row>
    <row r="85" spans="1:19" ht="19.899999999999999" x14ac:dyDescent="1.1000000000000001">
      <c r="A85" s="26"/>
      <c r="B85" s="176"/>
      <c r="C85" s="305" t="str">
        <f>IF('Budget Planner'!L47="","",'Budget Planner'!L47)</f>
        <v>Other</v>
      </c>
      <c r="D85" s="304"/>
      <c r="E85" s="176"/>
      <c r="F85" s="176"/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76"/>
      <c r="O85" s="36"/>
      <c r="P85" s="184"/>
      <c r="Q85" s="180">
        <f t="shared" si="7"/>
        <v>0</v>
      </c>
      <c r="R85" s="184"/>
      <c r="S85" s="5"/>
    </row>
    <row r="86" spans="1:19" ht="19.899999999999999" x14ac:dyDescent="1.1000000000000001">
      <c r="A86" s="26"/>
      <c r="B86" s="176"/>
      <c r="C86" s="305" t="str">
        <f>IF('Budget Planner'!L48="","",'Budget Planner'!L48)</f>
        <v>Other</v>
      </c>
      <c r="D86" s="304"/>
      <c r="E86" s="176"/>
      <c r="F86" s="176"/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76"/>
      <c r="O86" s="36"/>
      <c r="P86" s="184"/>
      <c r="Q86" s="180">
        <f t="shared" si="7"/>
        <v>0</v>
      </c>
      <c r="R86" s="184"/>
      <c r="S86" s="5"/>
    </row>
    <row r="87" spans="1:19" ht="19.899999999999999" x14ac:dyDescent="1.1000000000000001">
      <c r="A87" s="26"/>
      <c r="B87" s="176"/>
      <c r="C87" s="305" t="str">
        <f>IF('Budget Planner'!L49="","",'Budget Planner'!L49)</f>
        <v>Other</v>
      </c>
      <c r="D87" s="304"/>
      <c r="E87" s="176"/>
      <c r="F87" s="176"/>
      <c r="G87" s="129">
        <v>0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0</v>
      </c>
      <c r="N87" s="176"/>
      <c r="O87" s="36"/>
      <c r="P87" s="184"/>
      <c r="Q87" s="180">
        <f t="shared" si="7"/>
        <v>0</v>
      </c>
      <c r="R87" s="184"/>
      <c r="S87" s="5"/>
    </row>
    <row r="88" spans="1:19" ht="19.899999999999999" x14ac:dyDescent="1.1000000000000001">
      <c r="A88" s="3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36"/>
      <c r="P88" s="184"/>
      <c r="Q88" s="186"/>
      <c r="R88" s="184"/>
      <c r="S88" s="9"/>
    </row>
    <row r="89" spans="1:19" ht="21" x14ac:dyDescent="1.1499999999999999">
      <c r="A89" s="38"/>
      <c r="B89" s="176"/>
      <c r="C89" s="306" t="s">
        <v>9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176"/>
      <c r="O89" s="39"/>
      <c r="P89" s="184"/>
      <c r="Q89" s="180">
        <f>SUM(Q73:Q87)</f>
        <v>0</v>
      </c>
      <c r="R89" s="184"/>
      <c r="S89" s="40"/>
    </row>
    <row r="90" spans="1:19" ht="19.899999999999999" x14ac:dyDescent="1.1000000000000001">
      <c r="A90" s="38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39"/>
      <c r="P90" s="184"/>
      <c r="Q90" s="184"/>
      <c r="R90" s="184"/>
      <c r="S90" s="40"/>
    </row>
    <row r="91" spans="1:19" ht="19.899999999999999" x14ac:dyDescent="1.1000000000000001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42"/>
      <c r="P91" s="24"/>
      <c r="Q91" s="24"/>
      <c r="R91" s="24"/>
      <c r="S91" s="16"/>
    </row>
    <row r="92" spans="1:19" ht="19.899999999999999" x14ac:dyDescent="1.1000000000000001">
      <c r="A92" s="26"/>
      <c r="B92" s="176"/>
      <c r="C92" s="305"/>
      <c r="D92" s="304"/>
      <c r="E92" s="176"/>
      <c r="F92" s="176"/>
      <c r="G92" s="183" t="str">
        <f t="shared" ref="G92:M92" si="8">IF(G50="","",G50)</f>
        <v/>
      </c>
      <c r="H92" s="183" t="str">
        <f t="shared" si="8"/>
        <v/>
      </c>
      <c r="I92" s="183" t="str">
        <f t="shared" si="8"/>
        <v/>
      </c>
      <c r="J92" s="183" t="str">
        <f t="shared" si="8"/>
        <v/>
      </c>
      <c r="K92" s="183" t="str">
        <f t="shared" si="8"/>
        <v/>
      </c>
      <c r="L92" s="183" t="str">
        <f t="shared" si="8"/>
        <v/>
      </c>
      <c r="M92" s="183" t="str">
        <f t="shared" si="8"/>
        <v/>
      </c>
      <c r="N92" s="176"/>
      <c r="O92" s="36"/>
      <c r="P92" s="184"/>
      <c r="Q92" s="308" t="s">
        <v>22</v>
      </c>
      <c r="R92" s="184"/>
      <c r="S92" s="5"/>
    </row>
    <row r="93" spans="1:19" ht="21" x14ac:dyDescent="1.1499999999999999">
      <c r="A93" s="26"/>
      <c r="B93" s="176"/>
      <c r="C93" s="307" t="str">
        <f>'Budget Planner'!C56</f>
        <v>Lifestyle (wants)</v>
      </c>
      <c r="D93" s="304"/>
      <c r="E93" s="304"/>
      <c r="F93" s="304"/>
      <c r="G93" s="175" t="s">
        <v>23</v>
      </c>
      <c r="H93" s="175" t="s">
        <v>24</v>
      </c>
      <c r="I93" s="175" t="s">
        <v>25</v>
      </c>
      <c r="J93" s="175" t="s">
        <v>26</v>
      </c>
      <c r="K93" s="175" t="s">
        <v>27</v>
      </c>
      <c r="L93" s="175" t="s">
        <v>28</v>
      </c>
      <c r="M93" s="175" t="s">
        <v>29</v>
      </c>
      <c r="N93" s="176"/>
      <c r="O93" s="36"/>
      <c r="P93" s="184"/>
      <c r="Q93" s="304"/>
      <c r="R93" s="184"/>
      <c r="S93" s="5"/>
    </row>
    <row r="94" spans="1:19" ht="19.899999999999999" x14ac:dyDescent="1.1000000000000001">
      <c r="A94" s="26"/>
      <c r="B94" s="176"/>
      <c r="C94" s="305" t="str">
        <f>'Budget Planner'!C57</f>
        <v>Alcohol</v>
      </c>
      <c r="D94" s="304"/>
      <c r="E94" s="305"/>
      <c r="F94" s="304"/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76"/>
      <c r="O94" s="36"/>
      <c r="P94" s="184"/>
      <c r="Q94" s="180">
        <f t="shared" ref="Q94:Q108" si="9">SUM(G94:M94)</f>
        <v>0</v>
      </c>
      <c r="R94" s="184"/>
      <c r="S94" s="5"/>
    </row>
    <row r="95" spans="1:19" ht="19.899999999999999" x14ac:dyDescent="1.1000000000000001">
      <c r="A95" s="26"/>
      <c r="B95" s="176"/>
      <c r="C95" s="305" t="str">
        <f>'Budget Planner'!C58</f>
        <v>Personal Grooming</v>
      </c>
      <c r="D95" s="304"/>
      <c r="E95" s="305"/>
      <c r="F95" s="304"/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76"/>
      <c r="O95" s="36"/>
      <c r="P95" s="184"/>
      <c r="Q95" s="180">
        <f t="shared" si="9"/>
        <v>0</v>
      </c>
      <c r="R95" s="184"/>
      <c r="S95" s="5"/>
    </row>
    <row r="96" spans="1:19" ht="19.899999999999999" x14ac:dyDescent="1.1000000000000001">
      <c r="A96" s="26"/>
      <c r="B96" s="176"/>
      <c r="C96" s="305" t="str">
        <f>'Budget Planner'!C59</f>
        <v>Fun Outings</v>
      </c>
      <c r="D96" s="304"/>
      <c r="E96" s="305"/>
      <c r="F96" s="304"/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76"/>
      <c r="O96" s="36"/>
      <c r="P96" s="184"/>
      <c r="Q96" s="180">
        <f t="shared" si="9"/>
        <v>0</v>
      </c>
      <c r="R96" s="184"/>
      <c r="S96" s="5"/>
    </row>
    <row r="97" spans="1:19" ht="19.899999999999999" x14ac:dyDescent="1.1000000000000001">
      <c r="A97" s="26"/>
      <c r="B97" s="176"/>
      <c r="C97" s="305" t="str">
        <f>'Budget Planner'!C60</f>
        <v>Gifts</v>
      </c>
      <c r="D97" s="304"/>
      <c r="E97" s="305"/>
      <c r="F97" s="304"/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76"/>
      <c r="O97" s="36"/>
      <c r="P97" s="184"/>
      <c r="Q97" s="180">
        <f t="shared" si="9"/>
        <v>0</v>
      </c>
      <c r="R97" s="184"/>
      <c r="S97" s="5"/>
    </row>
    <row r="98" spans="1:19" ht="19.899999999999999" x14ac:dyDescent="1.1000000000000001">
      <c r="A98" s="26"/>
      <c r="B98" s="176"/>
      <c r="C98" s="305" t="str">
        <f>'Budget Planner'!C61</f>
        <v>Hobbies</v>
      </c>
      <c r="D98" s="304"/>
      <c r="E98" s="305"/>
      <c r="F98" s="304"/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76"/>
      <c r="O98" s="36"/>
      <c r="P98" s="184"/>
      <c r="Q98" s="180">
        <f t="shared" si="9"/>
        <v>0</v>
      </c>
      <c r="R98" s="184"/>
      <c r="S98" s="5"/>
    </row>
    <row r="99" spans="1:19" ht="19.899999999999999" x14ac:dyDescent="1.1000000000000001">
      <c r="A99" s="26"/>
      <c r="B99" s="176"/>
      <c r="C99" s="305" t="str">
        <f>'Budget Planner'!C62</f>
        <v>Restaurants</v>
      </c>
      <c r="D99" s="304"/>
      <c r="E99" s="305"/>
      <c r="F99" s="304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76"/>
      <c r="O99" s="36"/>
      <c r="P99" s="184"/>
      <c r="Q99" s="180">
        <f t="shared" si="9"/>
        <v>0</v>
      </c>
      <c r="R99" s="184"/>
      <c r="S99" s="5"/>
    </row>
    <row r="100" spans="1:19" ht="19.899999999999999" x14ac:dyDescent="1.1000000000000001">
      <c r="A100" s="26"/>
      <c r="B100" s="176"/>
      <c r="C100" s="305" t="str">
        <f>'Budget Planner'!C63</f>
        <v>Subscriptions</v>
      </c>
      <c r="D100" s="304"/>
      <c r="E100" s="305"/>
      <c r="F100" s="304"/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76"/>
      <c r="O100" s="36"/>
      <c r="P100" s="184"/>
      <c r="Q100" s="180">
        <f t="shared" si="9"/>
        <v>0</v>
      </c>
      <c r="R100" s="184"/>
      <c r="S100" s="5"/>
    </row>
    <row r="101" spans="1:19" ht="19.899999999999999" x14ac:dyDescent="1.1000000000000001">
      <c r="A101" s="26"/>
      <c r="B101" s="176"/>
      <c r="C101" s="305" t="str">
        <f>'Budget Planner'!C64</f>
        <v>Pet Food</v>
      </c>
      <c r="D101" s="304"/>
      <c r="E101" s="305"/>
      <c r="F101" s="304"/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76"/>
      <c r="O101" s="36"/>
      <c r="P101" s="184"/>
      <c r="Q101" s="180">
        <f t="shared" si="9"/>
        <v>0</v>
      </c>
      <c r="R101" s="184"/>
      <c r="S101" s="5"/>
    </row>
    <row r="102" spans="1:19" ht="19.899999999999999" x14ac:dyDescent="1.1000000000000001">
      <c r="A102" s="26"/>
      <c r="B102" s="176"/>
      <c r="C102" s="305" t="str">
        <f>'Budget Planner'!C65</f>
        <v>Vet Bills</v>
      </c>
      <c r="D102" s="304"/>
      <c r="E102" s="305"/>
      <c r="F102" s="304"/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76"/>
      <c r="O102" s="36"/>
      <c r="P102" s="184"/>
      <c r="Q102" s="180">
        <f t="shared" si="9"/>
        <v>0</v>
      </c>
      <c r="R102" s="184"/>
      <c r="S102" s="5"/>
    </row>
    <row r="103" spans="1:19" ht="19.899999999999999" x14ac:dyDescent="1.1000000000000001">
      <c r="A103" s="26"/>
      <c r="B103" s="176"/>
      <c r="C103" s="305" t="str">
        <f>'Budget Planner'!C66</f>
        <v>Gym</v>
      </c>
      <c r="D103" s="304"/>
      <c r="E103" s="305"/>
      <c r="F103" s="304"/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76"/>
      <c r="O103" s="36"/>
      <c r="P103" s="184"/>
      <c r="Q103" s="180">
        <f t="shared" si="9"/>
        <v>0</v>
      </c>
      <c r="R103" s="184"/>
      <c r="S103" s="5"/>
    </row>
    <row r="104" spans="1:19" ht="19.899999999999999" x14ac:dyDescent="1.1000000000000001">
      <c r="A104" s="26"/>
      <c r="B104" s="176"/>
      <c r="C104" s="305" t="str">
        <f>'Budget Planner'!C67</f>
        <v>Travel</v>
      </c>
      <c r="D104" s="304"/>
      <c r="E104" s="305"/>
      <c r="F104" s="304"/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76"/>
      <c r="O104" s="36"/>
      <c r="P104" s="184"/>
      <c r="Q104" s="180">
        <f t="shared" si="9"/>
        <v>0</v>
      </c>
      <c r="R104" s="184"/>
      <c r="S104" s="5"/>
    </row>
    <row r="105" spans="1:19" ht="19.899999999999999" x14ac:dyDescent="1.1000000000000001">
      <c r="A105" s="26"/>
      <c r="B105" s="176"/>
      <c r="C105" s="305" t="str">
        <f>'Budget Planner'!C68</f>
        <v>Other</v>
      </c>
      <c r="D105" s="304"/>
      <c r="E105" s="305"/>
      <c r="F105" s="304"/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76"/>
      <c r="O105" s="36"/>
      <c r="P105" s="184"/>
      <c r="Q105" s="180">
        <f t="shared" si="9"/>
        <v>0</v>
      </c>
      <c r="R105" s="184"/>
      <c r="S105" s="5"/>
    </row>
    <row r="106" spans="1:19" ht="19.899999999999999" x14ac:dyDescent="1.1000000000000001">
      <c r="A106" s="26"/>
      <c r="B106" s="176"/>
      <c r="C106" s="305" t="str">
        <f>'Budget Planner'!C69</f>
        <v>Other</v>
      </c>
      <c r="D106" s="304"/>
      <c r="E106" s="305"/>
      <c r="F106" s="304"/>
      <c r="G106" s="129">
        <v>0</v>
      </c>
      <c r="H106" s="129">
        <v>0</v>
      </c>
      <c r="I106" s="129">
        <v>0</v>
      </c>
      <c r="J106" s="129">
        <v>0</v>
      </c>
      <c r="K106" s="129">
        <v>0</v>
      </c>
      <c r="L106" s="129">
        <v>0</v>
      </c>
      <c r="M106" s="129">
        <v>0</v>
      </c>
      <c r="N106" s="176"/>
      <c r="O106" s="36"/>
      <c r="P106" s="184"/>
      <c r="Q106" s="180">
        <f t="shared" si="9"/>
        <v>0</v>
      </c>
      <c r="R106" s="184"/>
      <c r="S106" s="5"/>
    </row>
    <row r="107" spans="1:19" ht="19.899999999999999" x14ac:dyDescent="1.1000000000000001">
      <c r="A107" s="26"/>
      <c r="B107" s="176"/>
      <c r="C107" s="305" t="str">
        <f>'Budget Planner'!C70</f>
        <v>Other</v>
      </c>
      <c r="D107" s="304"/>
      <c r="E107" s="305"/>
      <c r="F107" s="304"/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0</v>
      </c>
      <c r="M107" s="129">
        <v>0</v>
      </c>
      <c r="N107" s="176"/>
      <c r="O107" s="36"/>
      <c r="P107" s="184"/>
      <c r="Q107" s="180">
        <f t="shared" si="9"/>
        <v>0</v>
      </c>
      <c r="R107" s="184"/>
      <c r="S107" s="5"/>
    </row>
    <row r="108" spans="1:19" ht="19.899999999999999" x14ac:dyDescent="1.1000000000000001">
      <c r="A108" s="26"/>
      <c r="B108" s="176"/>
      <c r="C108" s="305" t="str">
        <f>'Budget Planner'!C71</f>
        <v>Other</v>
      </c>
      <c r="D108" s="304"/>
      <c r="E108" s="305"/>
      <c r="F108" s="304"/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76"/>
      <c r="O108" s="36"/>
      <c r="P108" s="184"/>
      <c r="Q108" s="180">
        <f t="shared" si="9"/>
        <v>0</v>
      </c>
      <c r="R108" s="184"/>
      <c r="S108" s="5"/>
    </row>
    <row r="109" spans="1:19" ht="19.899999999999999" x14ac:dyDescent="1.1000000000000001">
      <c r="A109" s="37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36"/>
      <c r="P109" s="184"/>
      <c r="Q109" s="186"/>
      <c r="R109" s="184"/>
      <c r="S109" s="9"/>
    </row>
    <row r="110" spans="1:19" ht="21" x14ac:dyDescent="1.1499999999999999">
      <c r="A110" s="38"/>
      <c r="B110" s="176"/>
      <c r="C110" s="306" t="s">
        <v>9</v>
      </c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176"/>
      <c r="O110" s="39"/>
      <c r="P110" s="184"/>
      <c r="Q110" s="180">
        <f>SUM(Q94:Q108)</f>
        <v>0</v>
      </c>
      <c r="R110" s="184"/>
      <c r="S110" s="40"/>
    </row>
    <row r="111" spans="1:19" ht="19.899999999999999" x14ac:dyDescent="1.1000000000000001">
      <c r="A111" s="38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39"/>
      <c r="P111" s="184"/>
      <c r="Q111" s="184"/>
      <c r="R111" s="184"/>
      <c r="S111" s="40"/>
    </row>
    <row r="112" spans="1:19" ht="19.899999999999999" x14ac:dyDescent="1.1000000000000001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42"/>
      <c r="P112" s="24"/>
      <c r="Q112" s="24"/>
      <c r="R112" s="24"/>
      <c r="S112" s="16"/>
    </row>
    <row r="113" spans="1:19" ht="46.15" x14ac:dyDescent="2.5">
      <c r="A113" s="26"/>
      <c r="B113" s="187"/>
      <c r="C113" s="187"/>
      <c r="D113" s="187"/>
      <c r="E113" s="187"/>
      <c r="F113" s="187"/>
      <c r="G113" s="303" t="s">
        <v>30</v>
      </c>
      <c r="H113" s="304"/>
      <c r="I113" s="304"/>
      <c r="J113" s="304"/>
      <c r="K113" s="304"/>
      <c r="L113" s="304"/>
      <c r="M113" s="187"/>
      <c r="N113" s="188"/>
      <c r="O113" s="188"/>
      <c r="P113" s="188"/>
      <c r="Q113" s="188">
        <f>SUM(Q26,Q68,Q47,Q89,Q110)</f>
        <v>0</v>
      </c>
      <c r="R113" s="189"/>
      <c r="S113" s="5"/>
    </row>
  </sheetData>
  <sheetProtection sheet="1" objects="1" scenarios="1" selectLockedCells="1"/>
  <mergeCells count="114">
    <mergeCell ref="C66:D66"/>
    <mergeCell ref="C68:M68"/>
    <mergeCell ref="C65:D65"/>
    <mergeCell ref="C31:D31"/>
    <mergeCell ref="C32:D32"/>
    <mergeCell ref="C53:D53"/>
    <mergeCell ref="C60:D60"/>
    <mergeCell ref="C62:D62"/>
    <mergeCell ref="C63:D63"/>
    <mergeCell ref="C54:D54"/>
    <mergeCell ref="C55:D55"/>
    <mergeCell ref="C56:D56"/>
    <mergeCell ref="C57:D57"/>
    <mergeCell ref="C58:D58"/>
    <mergeCell ref="C22:D22"/>
    <mergeCell ref="C20:D20"/>
    <mergeCell ref="C50:D50"/>
    <mergeCell ref="C52:D52"/>
    <mergeCell ref="C23:D23"/>
    <mergeCell ref="C24:D24"/>
    <mergeCell ref="C26:M26"/>
    <mergeCell ref="Q50:Q51"/>
    <mergeCell ref="C51:F51"/>
    <mergeCell ref="C11:D11"/>
    <mergeCell ref="C19:D19"/>
    <mergeCell ref="C12:D12"/>
    <mergeCell ref="C13:D13"/>
    <mergeCell ref="C14:D14"/>
    <mergeCell ref="C15:D15"/>
    <mergeCell ref="C16:D16"/>
    <mergeCell ref="C29:D29"/>
    <mergeCell ref="C8:D8"/>
    <mergeCell ref="C21:D21"/>
    <mergeCell ref="C84:D84"/>
    <mergeCell ref="C85:D85"/>
    <mergeCell ref="C86:D86"/>
    <mergeCell ref="C87:D87"/>
    <mergeCell ref="C94:D94"/>
    <mergeCell ref="E94:F94"/>
    <mergeCell ref="A1:R2"/>
    <mergeCell ref="A4:R4"/>
    <mergeCell ref="C6:M6"/>
    <mergeCell ref="C81:D81"/>
    <mergeCell ref="C76:D76"/>
    <mergeCell ref="C77:D77"/>
    <mergeCell ref="C78:D78"/>
    <mergeCell ref="C79:D79"/>
    <mergeCell ref="C80:D80"/>
    <mergeCell ref="C71:D71"/>
    <mergeCell ref="C73:D73"/>
    <mergeCell ref="C74:D74"/>
    <mergeCell ref="C75:D75"/>
    <mergeCell ref="C17:D17"/>
    <mergeCell ref="C18:D18"/>
    <mergeCell ref="Q8:Q9"/>
    <mergeCell ref="C9:F9"/>
    <mergeCell ref="C10:D10"/>
    <mergeCell ref="Q71:Q72"/>
    <mergeCell ref="C72:F72"/>
    <mergeCell ref="C89:M89"/>
    <mergeCell ref="C92:D92"/>
    <mergeCell ref="Q92:Q93"/>
    <mergeCell ref="C93:F93"/>
    <mergeCell ref="Q29:Q30"/>
    <mergeCell ref="C30:F30"/>
    <mergeCell ref="C42:D42"/>
    <mergeCell ref="C43:D43"/>
    <mergeCell ref="C44:D44"/>
    <mergeCell ref="C38:D38"/>
    <mergeCell ref="C39:D39"/>
    <mergeCell ref="C33:D33"/>
    <mergeCell ref="C34:D34"/>
    <mergeCell ref="C35:D35"/>
    <mergeCell ref="C36:D36"/>
    <mergeCell ref="C37:D37"/>
    <mergeCell ref="C45:D45"/>
    <mergeCell ref="C40:D40"/>
    <mergeCell ref="C41:D41"/>
    <mergeCell ref="C47:M47"/>
    <mergeCell ref="C82:D82"/>
    <mergeCell ref="C83:D83"/>
    <mergeCell ref="E99:F99"/>
    <mergeCell ref="C100:D100"/>
    <mergeCell ref="E100:F100"/>
    <mergeCell ref="C95:D95"/>
    <mergeCell ref="E95:F95"/>
    <mergeCell ref="C96:D96"/>
    <mergeCell ref="E96:F96"/>
    <mergeCell ref="C97:D97"/>
    <mergeCell ref="E97:F97"/>
    <mergeCell ref="G113:L113"/>
    <mergeCell ref="C59:D59"/>
    <mergeCell ref="C61:D61"/>
    <mergeCell ref="C64:D64"/>
    <mergeCell ref="C107:D107"/>
    <mergeCell ref="E107:F107"/>
    <mergeCell ref="C108:D108"/>
    <mergeCell ref="E108:F108"/>
    <mergeCell ref="C110:M110"/>
    <mergeCell ref="C104:D104"/>
    <mergeCell ref="E104:F104"/>
    <mergeCell ref="C105:D105"/>
    <mergeCell ref="E105:F105"/>
    <mergeCell ref="C106:D106"/>
    <mergeCell ref="E106:F106"/>
    <mergeCell ref="C101:D101"/>
    <mergeCell ref="E101:F101"/>
    <mergeCell ref="C102:D102"/>
    <mergeCell ref="E102:F102"/>
    <mergeCell ref="C103:D103"/>
    <mergeCell ref="E103:F103"/>
    <mergeCell ref="C98:D98"/>
    <mergeCell ref="E98:F98"/>
    <mergeCell ref="C99:D99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Footer>&amp;L_x000D_&amp;1#&amp;"Calibri"&amp;10&amp;K000000 Confidential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T135"/>
  <sheetViews>
    <sheetView showGridLines="0" zoomScaleNormal="100" workbookViewId="0">
      <pane ySplit="5" topLeftCell="A6" activePane="bottomLeft" state="frozen"/>
      <selection pane="bottomLeft" activeCell="D9" sqref="D9"/>
    </sheetView>
  </sheetViews>
  <sheetFormatPr defaultColWidth="12.6640625" defaultRowHeight="15.75" customHeight="1" x14ac:dyDescent="0.35"/>
  <cols>
    <col min="1" max="1" width="4.1328125" customWidth="1"/>
    <col min="2" max="2" width="2.6640625" customWidth="1"/>
    <col min="3" max="3" width="32.53125" customWidth="1"/>
    <col min="4" max="8" width="12.59765625" customWidth="1"/>
    <col min="9" max="9" width="14.86328125" customWidth="1"/>
    <col min="10" max="10" width="3" customWidth="1"/>
    <col min="11" max="11" width="3.1328125" customWidth="1"/>
    <col min="12" max="12" width="2.86328125" customWidth="1"/>
    <col min="13" max="13" width="15.6640625" customWidth="1"/>
    <col min="14" max="14" width="16.53125" customWidth="1"/>
    <col min="15" max="15" width="3" customWidth="1"/>
  </cols>
  <sheetData>
    <row r="1" spans="1:18" s="232" customFormat="1" ht="14.25" customHeight="1" x14ac:dyDescent="0.35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70"/>
      <c r="Q1" s="70"/>
      <c r="R1" s="70"/>
    </row>
    <row r="2" spans="1:18" s="232" customFormat="1" ht="7.9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70"/>
      <c r="Q2" s="70"/>
      <c r="R2" s="70"/>
    </row>
    <row r="3" spans="1:18" s="232" customFormat="1" ht="12.75" x14ac:dyDescent="0.35"/>
    <row r="4" spans="1:18" s="232" customFormat="1" ht="34.15" x14ac:dyDescent="1.85">
      <c r="A4" s="244" t="s">
        <v>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1:18" s="232" customFormat="1" ht="16.899999999999999" customHeight="1" x14ac:dyDescent="0.35"/>
    <row r="6" spans="1:18" s="232" customFormat="1" ht="42" customHeight="1" x14ac:dyDescent="1.85">
      <c r="A6" s="26"/>
      <c r="B6" s="172"/>
      <c r="C6" s="247" t="s">
        <v>35</v>
      </c>
      <c r="D6" s="248"/>
      <c r="E6" s="248"/>
      <c r="F6" s="248"/>
      <c r="G6" s="248"/>
      <c r="H6" s="248"/>
      <c r="I6" s="248"/>
      <c r="J6" s="190"/>
      <c r="K6" s="43"/>
      <c r="L6" s="191"/>
      <c r="M6" s="249" t="s">
        <v>36</v>
      </c>
      <c r="N6" s="250"/>
      <c r="O6" s="191"/>
    </row>
    <row r="7" spans="1:18" s="232" customFormat="1" ht="34.15" x14ac:dyDescent="1.85">
      <c r="A7" s="28"/>
      <c r="B7" s="23"/>
      <c r="C7" s="30"/>
      <c r="D7" s="30"/>
      <c r="E7" s="30"/>
      <c r="F7" s="30"/>
      <c r="G7" s="30"/>
      <c r="H7" s="30"/>
      <c r="I7" s="30"/>
      <c r="J7" s="30"/>
      <c r="K7" s="44"/>
      <c r="L7" s="30"/>
      <c r="M7" s="30"/>
      <c r="N7" s="30"/>
      <c r="O7" s="30"/>
    </row>
    <row r="8" spans="1:18" s="232" customFormat="1" ht="31.8" customHeight="1" x14ac:dyDescent="1.85">
      <c r="A8" s="26"/>
      <c r="B8" s="176"/>
      <c r="C8" s="175" t="str">
        <f>'Budget Planner'!C12</f>
        <v>Fixed Expenses (needs)</v>
      </c>
      <c r="D8" s="175" t="s">
        <v>37</v>
      </c>
      <c r="E8" s="175" t="s">
        <v>38</v>
      </c>
      <c r="F8" s="175" t="s">
        <v>39</v>
      </c>
      <c r="G8" s="175" t="s">
        <v>40</v>
      </c>
      <c r="H8" s="175" t="s">
        <v>41</v>
      </c>
      <c r="I8" s="175" t="s">
        <v>42</v>
      </c>
      <c r="J8" s="192"/>
      <c r="K8" s="45"/>
      <c r="L8" s="193"/>
      <c r="M8" s="194" t="s">
        <v>43</v>
      </c>
      <c r="N8" s="194" t="s">
        <v>44</v>
      </c>
      <c r="O8" s="179"/>
    </row>
    <row r="9" spans="1:18" s="233" customFormat="1" ht="24.4" customHeight="1" x14ac:dyDescent="0.35">
      <c r="A9" s="82"/>
      <c r="B9" s="195"/>
      <c r="C9" s="195" t="str">
        <f>IF('Budget Planner'!C13="","",'Budget Planner'!C13)</f>
        <v>Mortgage/Rent</v>
      </c>
      <c r="D9" s="84">
        <f>SUM('Expense Tracker - Week 1'!Q10)</f>
        <v>0</v>
      </c>
      <c r="E9" s="84">
        <f>SUM('Expense Tracker - Week 2'!Q10)</f>
        <v>0</v>
      </c>
      <c r="F9" s="84">
        <f>SUM('Expense Tracker - Week 3'!Q10)</f>
        <v>0</v>
      </c>
      <c r="G9" s="84">
        <f>SUM('Expense Tracker - Week 4'!Q10)</f>
        <v>0</v>
      </c>
      <c r="H9" s="84">
        <f>SUM('Expense Tracker - Week 5'!Q10)</f>
        <v>0</v>
      </c>
      <c r="I9" s="86">
        <f t="shared" ref="I9:I23" si="0">SUM(D9:H9)</f>
        <v>0</v>
      </c>
      <c r="J9" s="196"/>
      <c r="K9" s="104"/>
      <c r="L9" s="197"/>
      <c r="M9" s="238">
        <f>SUM('Budget Planner'!G13)</f>
        <v>2000</v>
      </c>
      <c r="N9" s="237">
        <f t="shared" ref="N9:N23" si="1">SUM(M9-I9)</f>
        <v>2000</v>
      </c>
      <c r="O9" s="198"/>
    </row>
    <row r="10" spans="1:18" s="233" customFormat="1" ht="24.4" customHeight="1" x14ac:dyDescent="0.35">
      <c r="A10" s="82"/>
      <c r="B10" s="195"/>
      <c r="C10" s="195" t="str">
        <f>IF('Budget Planner'!C14="","",'Budget Planner'!C14)</f>
        <v>Maintenance/Condo Fees</v>
      </c>
      <c r="D10" s="88">
        <f>SUM('Expense Tracker - Week 1'!Q11)</f>
        <v>0</v>
      </c>
      <c r="E10" s="84">
        <f>SUM('Expense Tracker - Week 2'!Q11)</f>
        <v>0</v>
      </c>
      <c r="F10" s="89">
        <f>SUM('Expense Tracker - Week 3'!Q11)</f>
        <v>0</v>
      </c>
      <c r="G10" s="89">
        <f>SUM('Expense Tracker - Week 4'!Q11)</f>
        <v>0</v>
      </c>
      <c r="H10" s="89">
        <f>SUM('Expense Tracker - Week 5'!Q11)</f>
        <v>0</v>
      </c>
      <c r="I10" s="91">
        <f t="shared" si="0"/>
        <v>0</v>
      </c>
      <c r="J10" s="196"/>
      <c r="K10" s="87"/>
      <c r="L10" s="199"/>
      <c r="M10" s="238">
        <f>SUM('Budget Planner'!G14)</f>
        <v>0</v>
      </c>
      <c r="N10" s="237">
        <f t="shared" si="1"/>
        <v>0</v>
      </c>
      <c r="O10" s="198"/>
    </row>
    <row r="11" spans="1:18" s="233" customFormat="1" ht="24.4" customHeight="1" x14ac:dyDescent="0.35">
      <c r="A11" s="82"/>
      <c r="B11" s="195"/>
      <c r="C11" s="195" t="str">
        <f>IF('Budget Planner'!C15="","",'Budget Planner'!C15)</f>
        <v>Property Tax</v>
      </c>
      <c r="D11" s="88">
        <f>SUM('Expense Tracker - Week 1'!Q12)</f>
        <v>0</v>
      </c>
      <c r="E11" s="84">
        <f>SUM('Expense Tracker - Week 2'!Q12)</f>
        <v>0</v>
      </c>
      <c r="F11" s="89">
        <f>SUM('Expense Tracker - Week 3'!Q12)</f>
        <v>0</v>
      </c>
      <c r="G11" s="89">
        <f>SUM('Expense Tracker - Week 4'!Q12)</f>
        <v>0</v>
      </c>
      <c r="H11" s="89">
        <f>SUM('Expense Tracker - Week 5'!Q12)</f>
        <v>0</v>
      </c>
      <c r="I11" s="91">
        <f t="shared" si="0"/>
        <v>0</v>
      </c>
      <c r="J11" s="196"/>
      <c r="K11" s="87"/>
      <c r="L11" s="199"/>
      <c r="M11" s="238">
        <f>SUM('Budget Planner'!G15)</f>
        <v>450</v>
      </c>
      <c r="N11" s="237">
        <f t="shared" si="1"/>
        <v>450</v>
      </c>
      <c r="O11" s="198"/>
    </row>
    <row r="12" spans="1:18" s="233" customFormat="1" ht="24.4" customHeight="1" x14ac:dyDescent="0.35">
      <c r="A12" s="82"/>
      <c r="B12" s="195"/>
      <c r="C12" s="195" t="str">
        <f>IF('Budget Planner'!C16="","",'Budget Planner'!C16)</f>
        <v>Home Insurance</v>
      </c>
      <c r="D12" s="88">
        <f>SUM('Expense Tracker - Week 1'!Q13)</f>
        <v>0</v>
      </c>
      <c r="E12" s="84">
        <f>SUM('Expense Tracker - Week 2'!Q13)</f>
        <v>0</v>
      </c>
      <c r="F12" s="89">
        <f>SUM('Expense Tracker - Week 3'!Q13)</f>
        <v>0</v>
      </c>
      <c r="G12" s="89">
        <f>SUM('Expense Tracker - Week 4'!Q13)</f>
        <v>0</v>
      </c>
      <c r="H12" s="89">
        <f>SUM('Expense Tracker - Week 5'!Q13)</f>
        <v>0</v>
      </c>
      <c r="I12" s="91">
        <f t="shared" si="0"/>
        <v>0</v>
      </c>
      <c r="J12" s="196"/>
      <c r="K12" s="87"/>
      <c r="L12" s="199"/>
      <c r="M12" s="238">
        <f>SUM('Budget Planner'!G16)</f>
        <v>55</v>
      </c>
      <c r="N12" s="237">
        <f t="shared" si="1"/>
        <v>55</v>
      </c>
      <c r="O12" s="198"/>
    </row>
    <row r="13" spans="1:18" s="233" customFormat="1" ht="24.4" customHeight="1" x14ac:dyDescent="0.35">
      <c r="A13" s="82"/>
      <c r="B13" s="195"/>
      <c r="C13" s="195" t="str">
        <f>IF('Budget Planner'!C17="","",'Budget Planner'!C17)</f>
        <v>Repairs &amp; Service Fees</v>
      </c>
      <c r="D13" s="88">
        <f>SUM('Expense Tracker - Week 1'!Q14)</f>
        <v>0</v>
      </c>
      <c r="E13" s="84">
        <f>SUM('Expense Tracker - Week 2'!Q14)</f>
        <v>0</v>
      </c>
      <c r="F13" s="89">
        <f>SUM('Expense Tracker - Week 3'!Q14)</f>
        <v>0</v>
      </c>
      <c r="G13" s="89">
        <f>SUM('Expense Tracker - Week 4'!Q14)</f>
        <v>0</v>
      </c>
      <c r="H13" s="89">
        <f>SUM('Expense Tracker - Week 5'!Q14)</f>
        <v>0</v>
      </c>
      <c r="I13" s="91">
        <f t="shared" si="0"/>
        <v>0</v>
      </c>
      <c r="J13" s="196"/>
      <c r="K13" s="87"/>
      <c r="L13" s="199"/>
      <c r="M13" s="238">
        <f>SUM('Budget Planner'!G17)</f>
        <v>0</v>
      </c>
      <c r="N13" s="237">
        <f t="shared" si="1"/>
        <v>0</v>
      </c>
      <c r="O13" s="198"/>
    </row>
    <row r="14" spans="1:18" s="233" customFormat="1" ht="24.4" customHeight="1" x14ac:dyDescent="0.35">
      <c r="A14" s="82"/>
      <c r="B14" s="195"/>
      <c r="C14" s="195" t="str">
        <f>IF('Budget Planner'!C18="","",'Budget Planner'!C18)</f>
        <v>Home Phone/Cable/Internet</v>
      </c>
      <c r="D14" s="88">
        <f>SUM('Expense Tracker - Week 1'!Q15)</f>
        <v>0</v>
      </c>
      <c r="E14" s="84">
        <f>SUM('Expense Tracker - Week 2'!Q15)</f>
        <v>0</v>
      </c>
      <c r="F14" s="89">
        <f>SUM('Expense Tracker - Week 3'!Q15)</f>
        <v>0</v>
      </c>
      <c r="G14" s="89">
        <f>SUM('Expense Tracker - Week 4'!Q15)</f>
        <v>0</v>
      </c>
      <c r="H14" s="89">
        <f>SUM('Expense Tracker - Week 5'!Q15)</f>
        <v>0</v>
      </c>
      <c r="I14" s="91">
        <f t="shared" si="0"/>
        <v>0</v>
      </c>
      <c r="J14" s="196"/>
      <c r="K14" s="87"/>
      <c r="L14" s="199"/>
      <c r="M14" s="238">
        <f>SUM('Budget Planner'!G18)</f>
        <v>68</v>
      </c>
      <c r="N14" s="237">
        <f t="shared" si="1"/>
        <v>68</v>
      </c>
      <c r="O14" s="198"/>
    </row>
    <row r="15" spans="1:18" s="233" customFormat="1" ht="24.4" customHeight="1" x14ac:dyDescent="0.35">
      <c r="A15" s="82"/>
      <c r="B15" s="195"/>
      <c r="C15" s="195" t="str">
        <f>IF('Budget Planner'!C19="","",'Budget Planner'!C19)</f>
        <v>Cellphone</v>
      </c>
      <c r="D15" s="88">
        <f>SUM('Expense Tracker - Week 1'!Q16)</f>
        <v>0</v>
      </c>
      <c r="E15" s="84">
        <f>SUM('Expense Tracker - Week 2'!Q16)</f>
        <v>0</v>
      </c>
      <c r="F15" s="89">
        <f>SUM('Expense Tracker - Week 3'!Q16)</f>
        <v>0</v>
      </c>
      <c r="G15" s="89">
        <f>SUM('Expense Tracker - Week 4'!Q16)</f>
        <v>0</v>
      </c>
      <c r="H15" s="89">
        <f>SUM('Expense Tracker - Week 5'!Q16)</f>
        <v>0</v>
      </c>
      <c r="I15" s="91">
        <f t="shared" si="0"/>
        <v>0</v>
      </c>
      <c r="J15" s="196"/>
      <c r="K15" s="87"/>
      <c r="L15" s="199"/>
      <c r="M15" s="238">
        <f>SUM('Budget Planner'!G19)</f>
        <v>110</v>
      </c>
      <c r="N15" s="237">
        <f t="shared" si="1"/>
        <v>110</v>
      </c>
      <c r="O15" s="198"/>
    </row>
    <row r="16" spans="1:18" s="233" customFormat="1" ht="24.4" customHeight="1" x14ac:dyDescent="0.35">
      <c r="A16" s="82"/>
      <c r="B16" s="195"/>
      <c r="C16" s="195" t="str">
        <f>IF('Budget Planner'!C20="","",'Budget Planner'!C20)</f>
        <v>Hydro</v>
      </c>
      <c r="D16" s="88">
        <f>SUM('Expense Tracker - Week 1'!Q17)</f>
        <v>0</v>
      </c>
      <c r="E16" s="84">
        <f>SUM('Expense Tracker - Week 2'!Q17)</f>
        <v>0</v>
      </c>
      <c r="F16" s="89">
        <f>SUM('Expense Tracker - Week 3'!Q17)</f>
        <v>0</v>
      </c>
      <c r="G16" s="89">
        <f>SUM('Expense Tracker - Week 4'!Q17)</f>
        <v>0</v>
      </c>
      <c r="H16" s="89">
        <f>SUM('Expense Tracker - Week 5'!Q17)</f>
        <v>0</v>
      </c>
      <c r="I16" s="91">
        <f t="shared" si="0"/>
        <v>0</v>
      </c>
      <c r="J16" s="196"/>
      <c r="K16" s="87"/>
      <c r="L16" s="199"/>
      <c r="M16" s="238">
        <f>SUM('Budget Planner'!G20)</f>
        <v>115</v>
      </c>
      <c r="N16" s="237">
        <f t="shared" si="1"/>
        <v>115</v>
      </c>
      <c r="O16" s="198"/>
    </row>
    <row r="17" spans="1:15" s="233" customFormat="1" ht="24.4" customHeight="1" x14ac:dyDescent="0.35">
      <c r="A17" s="82"/>
      <c r="B17" s="195"/>
      <c r="C17" s="195" t="str">
        <f>IF('Budget Planner'!C21="","",'Budget Planner'!C21)</f>
        <v>Water/Sewer</v>
      </c>
      <c r="D17" s="88">
        <f>SUM('Expense Tracker - Week 1'!Q18)</f>
        <v>0</v>
      </c>
      <c r="E17" s="84">
        <f>SUM('Expense Tracker - Week 2'!Q18)</f>
        <v>0</v>
      </c>
      <c r="F17" s="89">
        <f>SUM('Expense Tracker - Week 3'!Q18)</f>
        <v>0</v>
      </c>
      <c r="G17" s="89">
        <f>SUM('Expense Tracker - Week 4'!Q18)</f>
        <v>0</v>
      </c>
      <c r="H17" s="89">
        <f>SUM('Expense Tracker - Week 5'!Q18)</f>
        <v>0</v>
      </c>
      <c r="I17" s="91">
        <f t="shared" si="0"/>
        <v>0</v>
      </c>
      <c r="J17" s="196"/>
      <c r="K17" s="87"/>
      <c r="L17" s="199"/>
      <c r="M17" s="238">
        <f>SUM('Budget Planner'!G21)</f>
        <v>75</v>
      </c>
      <c r="N17" s="237">
        <f t="shared" si="1"/>
        <v>75</v>
      </c>
      <c r="O17" s="198"/>
    </row>
    <row r="18" spans="1:15" s="233" customFormat="1" ht="24.4" customHeight="1" x14ac:dyDescent="0.35">
      <c r="A18" s="82"/>
      <c r="B18" s="195"/>
      <c r="C18" s="195" t="str">
        <f>IF('Budget Planner'!C22="","",'Budget Planner'!C22)</f>
        <v>Heating/Gas</v>
      </c>
      <c r="D18" s="88">
        <f>SUM('Expense Tracker - Week 1'!Q19)</f>
        <v>0</v>
      </c>
      <c r="E18" s="84">
        <f>SUM('Expense Tracker - Week 2'!Q19)</f>
        <v>0</v>
      </c>
      <c r="F18" s="89">
        <f>SUM('Expense Tracker - Week 3'!Q19)</f>
        <v>0</v>
      </c>
      <c r="G18" s="89">
        <f>SUM('Expense Tracker - Week 4'!Q19)</f>
        <v>0</v>
      </c>
      <c r="H18" s="89">
        <f>SUM('Expense Tracker - Week 5'!Q19)</f>
        <v>0</v>
      </c>
      <c r="I18" s="91">
        <f t="shared" si="0"/>
        <v>0</v>
      </c>
      <c r="J18" s="196"/>
      <c r="K18" s="87"/>
      <c r="L18" s="199"/>
      <c r="M18" s="238">
        <f>SUM('Budget Planner'!G22)</f>
        <v>115</v>
      </c>
      <c r="N18" s="237">
        <f t="shared" si="1"/>
        <v>115</v>
      </c>
      <c r="O18" s="198"/>
    </row>
    <row r="19" spans="1:15" s="233" customFormat="1" ht="24.4" customHeight="1" x14ac:dyDescent="0.35">
      <c r="A19" s="82"/>
      <c r="B19" s="195"/>
      <c r="C19" s="195" t="str">
        <f>IF('Budget Planner'!C23="","",'Budget Planner'!C23)</f>
        <v>Life Insurance</v>
      </c>
      <c r="D19" s="88">
        <f>SUM('Expense Tracker - Week 1'!Q20)</f>
        <v>0</v>
      </c>
      <c r="E19" s="84">
        <f>SUM('Expense Tracker - Week 2'!Q20)</f>
        <v>0</v>
      </c>
      <c r="F19" s="89">
        <f>SUM('Expense Tracker - Week 3'!Q20)</f>
        <v>0</v>
      </c>
      <c r="G19" s="89">
        <f>SUM('Expense Tracker - Week 4'!Q20)</f>
        <v>0</v>
      </c>
      <c r="H19" s="89">
        <f>SUM('Expense Tracker - Week 5'!Q20)</f>
        <v>0</v>
      </c>
      <c r="I19" s="91">
        <f t="shared" si="0"/>
        <v>0</v>
      </c>
      <c r="J19" s="196"/>
      <c r="K19" s="87"/>
      <c r="L19" s="199"/>
      <c r="M19" s="238">
        <f>SUM('Budget Planner'!G23)</f>
        <v>50</v>
      </c>
      <c r="N19" s="237">
        <f t="shared" si="1"/>
        <v>50</v>
      </c>
      <c r="O19" s="198"/>
    </row>
    <row r="20" spans="1:15" s="233" customFormat="1" ht="24.4" customHeight="1" x14ac:dyDescent="0.35">
      <c r="A20" s="82"/>
      <c r="B20" s="195"/>
      <c r="C20" s="195" t="str">
        <f>IF('Budget Planner'!C24="","",'Budget Planner'!C24)</f>
        <v>Loans</v>
      </c>
      <c r="D20" s="88">
        <f>SUM('Expense Tracker - Week 1'!Q21)</f>
        <v>0</v>
      </c>
      <c r="E20" s="84">
        <f>SUM('Expense Tracker - Week 2'!Q21)</f>
        <v>0</v>
      </c>
      <c r="F20" s="89">
        <f>SUM('Expense Tracker - Week 3'!Q21)</f>
        <v>0</v>
      </c>
      <c r="G20" s="89">
        <f>SUM('Expense Tracker - Week 4'!Q21)</f>
        <v>0</v>
      </c>
      <c r="H20" s="89">
        <f>SUM('Expense Tracker - Week 5'!Q21)</f>
        <v>0</v>
      </c>
      <c r="I20" s="91">
        <f t="shared" si="0"/>
        <v>0</v>
      </c>
      <c r="J20" s="196"/>
      <c r="K20" s="87"/>
      <c r="L20" s="199"/>
      <c r="M20" s="238">
        <f>SUM('Budget Planner'!G24)</f>
        <v>0</v>
      </c>
      <c r="N20" s="237">
        <f t="shared" si="1"/>
        <v>0</v>
      </c>
      <c r="O20" s="198"/>
    </row>
    <row r="21" spans="1:15" s="233" customFormat="1" ht="24.4" customHeight="1" x14ac:dyDescent="0.35">
      <c r="A21" s="82"/>
      <c r="B21" s="195"/>
      <c r="C21" s="195" t="str">
        <f>IF('Budget Planner'!C25="","",'Budget Planner'!C25)</f>
        <v>Credit Cards</v>
      </c>
      <c r="D21" s="88">
        <f>SUM('Expense Tracker - Week 1'!Q22)</f>
        <v>0</v>
      </c>
      <c r="E21" s="84">
        <f>SUM('Expense Tracker - Week 2'!Q22)</f>
        <v>0</v>
      </c>
      <c r="F21" s="89">
        <f>SUM('Expense Tracker - Week 3'!Q22)</f>
        <v>0</v>
      </c>
      <c r="G21" s="89">
        <f>SUM('Expense Tracker - Week 4'!Q22)</f>
        <v>0</v>
      </c>
      <c r="H21" s="89">
        <f>SUM('Expense Tracker - Week 5'!Q22)</f>
        <v>0</v>
      </c>
      <c r="I21" s="91">
        <f t="shared" si="0"/>
        <v>0</v>
      </c>
      <c r="J21" s="196"/>
      <c r="K21" s="87"/>
      <c r="L21" s="199"/>
      <c r="M21" s="238">
        <f>SUM('Budget Planner'!G25)</f>
        <v>0</v>
      </c>
      <c r="N21" s="237">
        <f t="shared" si="1"/>
        <v>0</v>
      </c>
      <c r="O21" s="198"/>
    </row>
    <row r="22" spans="1:15" s="233" customFormat="1" ht="24.4" customHeight="1" x14ac:dyDescent="0.35">
      <c r="A22" s="82"/>
      <c r="B22" s="195"/>
      <c r="C22" s="195" t="str">
        <f>IF('Budget Planner'!C26="","",'Budget Planner'!C26)</f>
        <v>Other</v>
      </c>
      <c r="D22" s="88">
        <f>SUM('Expense Tracker - Week 1'!Q23)</f>
        <v>0</v>
      </c>
      <c r="E22" s="84">
        <f>SUM('Expense Tracker - Week 2'!Q23)</f>
        <v>0</v>
      </c>
      <c r="F22" s="89">
        <f>SUM('Expense Tracker - Week 3'!Q23)</f>
        <v>0</v>
      </c>
      <c r="G22" s="89">
        <f>SUM('Expense Tracker - Week 4'!Q23)</f>
        <v>0</v>
      </c>
      <c r="H22" s="89">
        <f>SUM('Expense Tracker - Week 5'!Q23)</f>
        <v>0</v>
      </c>
      <c r="I22" s="91">
        <f t="shared" si="0"/>
        <v>0</v>
      </c>
      <c r="J22" s="196"/>
      <c r="K22" s="87"/>
      <c r="L22" s="199"/>
      <c r="M22" s="238">
        <f>SUM('Budget Planner'!G26)</f>
        <v>0</v>
      </c>
      <c r="N22" s="237">
        <f t="shared" si="1"/>
        <v>0</v>
      </c>
      <c r="O22" s="198"/>
    </row>
    <row r="23" spans="1:15" s="233" customFormat="1" ht="24.4" customHeight="1" x14ac:dyDescent="0.35">
      <c r="A23" s="82"/>
      <c r="B23" s="195"/>
      <c r="C23" s="195" t="str">
        <f>IF('Budget Planner'!C27="","",'Budget Planner'!C27)</f>
        <v>Other</v>
      </c>
      <c r="D23" s="88">
        <f>SUM('Expense Tracker - Week 1'!Q24)</f>
        <v>0</v>
      </c>
      <c r="E23" s="84">
        <f>SUM('Expense Tracker - Week 2'!Q24)</f>
        <v>0</v>
      </c>
      <c r="F23" s="89">
        <f>SUM('Expense Tracker - Week 3'!Q24)</f>
        <v>0</v>
      </c>
      <c r="G23" s="89">
        <f>SUM('Expense Tracker - Week 4'!Q24)</f>
        <v>0</v>
      </c>
      <c r="H23" s="89">
        <f>SUM('Expense Tracker - Week 5'!Q24)</f>
        <v>0</v>
      </c>
      <c r="I23" s="91">
        <f t="shared" si="0"/>
        <v>0</v>
      </c>
      <c r="J23" s="196"/>
      <c r="K23" s="87"/>
      <c r="L23" s="199"/>
      <c r="M23" s="238">
        <f>SUM('Budget Planner'!G27)</f>
        <v>0</v>
      </c>
      <c r="N23" s="237">
        <f t="shared" si="1"/>
        <v>0</v>
      </c>
      <c r="O23" s="198"/>
    </row>
    <row r="24" spans="1:15" s="232" customFormat="1" ht="34.15" x14ac:dyDescent="1.85">
      <c r="A24" s="26"/>
      <c r="B24" s="176"/>
      <c r="C24" s="176"/>
      <c r="D24" s="176"/>
      <c r="E24" s="176"/>
      <c r="F24" s="176"/>
      <c r="G24" s="176"/>
      <c r="H24" s="176"/>
      <c r="I24" s="176"/>
      <c r="J24" s="176"/>
      <c r="K24" s="46"/>
      <c r="L24" s="191"/>
      <c r="M24" s="191"/>
      <c r="N24" s="191"/>
      <c r="O24" s="191"/>
    </row>
    <row r="25" spans="1:15" s="232" customFormat="1" ht="34.15" x14ac:dyDescent="1.85">
      <c r="A25" s="26"/>
      <c r="B25" s="176"/>
      <c r="C25" s="200"/>
      <c r="D25" s="200"/>
      <c r="E25" s="200"/>
      <c r="F25" s="200"/>
      <c r="G25" s="200"/>
      <c r="H25" s="200" t="s">
        <v>9</v>
      </c>
      <c r="I25" s="201">
        <f>SUM(I9:I23)</f>
        <v>0</v>
      </c>
      <c r="J25" s="202"/>
      <c r="K25" s="47"/>
      <c r="L25" s="203"/>
      <c r="M25" s="204">
        <f>SUM(M9:M23)</f>
        <v>3038</v>
      </c>
      <c r="N25" s="204">
        <f>SUM(N9:N23)</f>
        <v>3038</v>
      </c>
      <c r="O25" s="191"/>
    </row>
    <row r="26" spans="1:15" s="232" customFormat="1" ht="34.15" x14ac:dyDescent="1.85">
      <c r="A26" s="26"/>
      <c r="B26" s="176"/>
      <c r="C26" s="176"/>
      <c r="D26" s="176"/>
      <c r="E26" s="176"/>
      <c r="F26" s="176"/>
      <c r="G26" s="176"/>
      <c r="H26" s="176"/>
      <c r="I26" s="176"/>
      <c r="J26" s="176"/>
      <c r="K26" s="46"/>
      <c r="L26" s="191"/>
      <c r="M26" s="191"/>
      <c r="N26" s="191"/>
      <c r="O26" s="191"/>
    </row>
    <row r="27" spans="1:15" s="232" customFormat="1" ht="19.899999999999999" x14ac:dyDescent="1.1000000000000001">
      <c r="A27" s="4"/>
      <c r="B27" s="24"/>
      <c r="C27" s="24"/>
      <c r="D27" s="24"/>
      <c r="E27" s="24"/>
      <c r="F27" s="24"/>
      <c r="G27" s="24"/>
      <c r="H27" s="24"/>
      <c r="I27" s="24"/>
      <c r="J27" s="24"/>
      <c r="K27" s="13"/>
      <c r="L27" s="24"/>
      <c r="M27" s="24"/>
      <c r="N27" s="24"/>
      <c r="O27" s="24"/>
    </row>
    <row r="28" spans="1:15" s="232" customFormat="1" ht="31.5" customHeight="1" x14ac:dyDescent="1.85">
      <c r="A28" s="26"/>
      <c r="B28" s="192"/>
      <c r="C28" s="175" t="str">
        <f>'Budget Planner'!L12</f>
        <v>Living (needs)</v>
      </c>
      <c r="D28" s="175" t="s">
        <v>37</v>
      </c>
      <c r="E28" s="175" t="s">
        <v>38</v>
      </c>
      <c r="F28" s="175" t="s">
        <v>39</v>
      </c>
      <c r="G28" s="175" t="s">
        <v>40</v>
      </c>
      <c r="H28" s="175" t="s">
        <v>41</v>
      </c>
      <c r="I28" s="175" t="s">
        <v>42</v>
      </c>
      <c r="J28" s="192"/>
      <c r="K28" s="46"/>
      <c r="L28" s="193"/>
      <c r="M28" s="194" t="s">
        <v>43</v>
      </c>
      <c r="N28" s="194" t="s">
        <v>44</v>
      </c>
      <c r="O28" s="179"/>
    </row>
    <row r="29" spans="1:15" s="233" customFormat="1" ht="24.4" customHeight="1" x14ac:dyDescent="0.35">
      <c r="A29" s="82"/>
      <c r="B29" s="196"/>
      <c r="C29" s="195" t="str">
        <f>IF('Budget Planner'!L13="","",'Budget Planner'!L13)</f>
        <v>Groceries</v>
      </c>
      <c r="D29" s="83">
        <f>SUM('Expense Tracker - Week 1'!Q31)</f>
        <v>0</v>
      </c>
      <c r="E29" s="85">
        <f>SUM('Expense Tracker - Week 2'!Q31)</f>
        <v>0</v>
      </c>
      <c r="F29" s="85">
        <f>SUM('Expense Tracker - Week 3'!Q73)</f>
        <v>0</v>
      </c>
      <c r="G29" s="85">
        <f>SUM('Expense Tracker - Week 4'!Q31)</f>
        <v>0</v>
      </c>
      <c r="H29" s="85">
        <f>SUM('Expense Tracker - Week 5'!Q31)</f>
        <v>0</v>
      </c>
      <c r="I29" s="86">
        <f t="shared" ref="I29:I43" si="2">SUM(D29:H29)</f>
        <v>0</v>
      </c>
      <c r="J29" s="196"/>
      <c r="K29" s="87"/>
      <c r="L29" s="199"/>
      <c r="M29" s="238">
        <f>SUM('Budget Planner'!P13)</f>
        <v>600</v>
      </c>
      <c r="N29" s="237">
        <f t="shared" ref="N29:N43" si="3">SUM(M29-I29)</f>
        <v>600</v>
      </c>
      <c r="O29" s="198"/>
    </row>
    <row r="30" spans="1:15" s="233" customFormat="1" ht="24.4" customHeight="1" x14ac:dyDescent="0.35">
      <c r="A30" s="82"/>
      <c r="B30" s="196"/>
      <c r="C30" s="195" t="str">
        <f>IF('Budget Planner'!L14="","",'Budget Planner'!L14)</f>
        <v>Costco</v>
      </c>
      <c r="D30" s="88">
        <f>SUM('Expense Tracker - Week 1'!Q32)</f>
        <v>0</v>
      </c>
      <c r="E30" s="85">
        <f>SUM('Expense Tracker - Week 2'!Q32)</f>
        <v>0</v>
      </c>
      <c r="F30" s="90">
        <f>SUM('Expense Tracker - Week 3'!Q74)</f>
        <v>0</v>
      </c>
      <c r="G30" s="90">
        <f>SUM('Expense Tracker - Week 4'!Q32)</f>
        <v>0</v>
      </c>
      <c r="H30" s="85">
        <f>SUM('Expense Tracker - Week 5'!Q32)</f>
        <v>0</v>
      </c>
      <c r="I30" s="91">
        <f t="shared" si="2"/>
        <v>0</v>
      </c>
      <c r="J30" s="196"/>
      <c r="K30" s="87"/>
      <c r="L30" s="199"/>
      <c r="M30" s="238">
        <f>SUM('Budget Planner'!P14)</f>
        <v>200</v>
      </c>
      <c r="N30" s="237">
        <f t="shared" si="3"/>
        <v>200</v>
      </c>
      <c r="O30" s="198"/>
    </row>
    <row r="31" spans="1:15" s="233" customFormat="1" ht="24.4" customHeight="1" x14ac:dyDescent="0.35">
      <c r="A31" s="82"/>
      <c r="B31" s="195"/>
      <c r="C31" s="195" t="str">
        <f>IF('Budget Planner'!L15="","",'Budget Planner'!L15)</f>
        <v>Snacks</v>
      </c>
      <c r="D31" s="88">
        <f>SUM('Expense Tracker - Week 1'!Q33)</f>
        <v>0</v>
      </c>
      <c r="E31" s="85">
        <f>SUM('Expense Tracker - Week 2'!Q33)</f>
        <v>0</v>
      </c>
      <c r="F31" s="90">
        <f>SUM('Expense Tracker - Week 3'!Q75)</f>
        <v>0</v>
      </c>
      <c r="G31" s="90">
        <f>SUM('Expense Tracker - Week 4'!Q33)</f>
        <v>0</v>
      </c>
      <c r="H31" s="85">
        <f>SUM('Expense Tracker - Week 5'!Q33)</f>
        <v>0</v>
      </c>
      <c r="I31" s="91">
        <f t="shared" si="2"/>
        <v>0</v>
      </c>
      <c r="J31" s="196"/>
      <c r="K31" s="87"/>
      <c r="L31" s="199"/>
      <c r="M31" s="238">
        <f>SUM('Budget Planner'!P15)</f>
        <v>50</v>
      </c>
      <c r="N31" s="237">
        <f t="shared" si="3"/>
        <v>50</v>
      </c>
      <c r="O31" s="198"/>
    </row>
    <row r="32" spans="1:15" s="233" customFormat="1" ht="24.4" customHeight="1" x14ac:dyDescent="0.35">
      <c r="A32" s="82"/>
      <c r="B32" s="195"/>
      <c r="C32" s="195" t="str">
        <f>IF('Budget Planner'!L16="","",'Budget Planner'!L16)</f>
        <v>Childcare</v>
      </c>
      <c r="D32" s="88">
        <f>SUM('Expense Tracker - Week 1'!Q34)</f>
        <v>0</v>
      </c>
      <c r="E32" s="85">
        <f>SUM('Expense Tracker - Week 2'!Q34)</f>
        <v>0</v>
      </c>
      <c r="F32" s="90">
        <f>SUM('Expense Tracker - Week 3'!Q76)</f>
        <v>0</v>
      </c>
      <c r="G32" s="90">
        <f>SUM('Expense Tracker - Week 4'!Q34)</f>
        <v>0</v>
      </c>
      <c r="H32" s="85">
        <f>SUM('Expense Tracker - Week 5'!Q34)</f>
        <v>0</v>
      </c>
      <c r="I32" s="93">
        <f t="shared" si="2"/>
        <v>0</v>
      </c>
      <c r="J32" s="195"/>
      <c r="K32" s="94"/>
      <c r="L32" s="205"/>
      <c r="M32" s="238">
        <f>SUM('Budget Planner'!P16)</f>
        <v>500</v>
      </c>
      <c r="N32" s="237">
        <f t="shared" si="3"/>
        <v>500</v>
      </c>
      <c r="O32" s="198"/>
    </row>
    <row r="33" spans="1:15" s="233" customFormat="1" ht="24.4" customHeight="1" x14ac:dyDescent="0.35">
      <c r="A33" s="82"/>
      <c r="B33" s="195"/>
      <c r="C33" s="195" t="str">
        <f>IF('Budget Planner'!L17="","",'Budget Planner'!L17)</f>
        <v>Child Essentials</v>
      </c>
      <c r="D33" s="88">
        <f>SUM('Expense Tracker - Week 1'!Q35)</f>
        <v>0</v>
      </c>
      <c r="E33" s="85">
        <f>SUM('Expense Tracker - Week 2'!Q35)</f>
        <v>0</v>
      </c>
      <c r="F33" s="90">
        <f>SUM('Expense Tracker - Week 3'!Q77)</f>
        <v>0</v>
      </c>
      <c r="G33" s="90">
        <f>SUM('Expense Tracker - Week 4'!Q35)</f>
        <v>0</v>
      </c>
      <c r="H33" s="85">
        <f>SUM('Expense Tracker - Week 5'!Q35)</f>
        <v>0</v>
      </c>
      <c r="I33" s="93">
        <f t="shared" si="2"/>
        <v>0</v>
      </c>
      <c r="J33" s="195"/>
      <c r="K33" s="95"/>
      <c r="L33" s="205"/>
      <c r="M33" s="238">
        <f>SUM('Budget Planner'!P17)</f>
        <v>50</v>
      </c>
      <c r="N33" s="237">
        <f t="shared" si="3"/>
        <v>50</v>
      </c>
      <c r="O33" s="198"/>
    </row>
    <row r="34" spans="1:15" s="233" customFormat="1" ht="24.4" customHeight="1" x14ac:dyDescent="0.35">
      <c r="A34" s="82"/>
      <c r="B34" s="195"/>
      <c r="C34" s="195" t="str">
        <f>IF('Budget Planner'!L18="","",'Budget Planner'!L18)</f>
        <v>Clothing</v>
      </c>
      <c r="D34" s="88">
        <f>SUM('Expense Tracker - Week 1'!Q36)</f>
        <v>0</v>
      </c>
      <c r="E34" s="85">
        <f>SUM('Expense Tracker - Week 2'!Q36)</f>
        <v>0</v>
      </c>
      <c r="F34" s="90">
        <f>SUM('Expense Tracker - Week 3'!Q78)</f>
        <v>0</v>
      </c>
      <c r="G34" s="90">
        <f>SUM('Expense Tracker - Week 4'!Q36)</f>
        <v>0</v>
      </c>
      <c r="H34" s="85">
        <f>SUM('Expense Tracker - Week 5'!Q36)</f>
        <v>0</v>
      </c>
      <c r="I34" s="93">
        <f t="shared" si="2"/>
        <v>0</v>
      </c>
      <c r="J34" s="195"/>
      <c r="K34" s="95"/>
      <c r="L34" s="205"/>
      <c r="M34" s="238">
        <f>SUM('Budget Planner'!P18)</f>
        <v>25</v>
      </c>
      <c r="N34" s="237">
        <f t="shared" si="3"/>
        <v>25</v>
      </c>
      <c r="O34" s="198"/>
    </row>
    <row r="35" spans="1:15" s="233" customFormat="1" ht="24.4" customHeight="1" x14ac:dyDescent="0.35">
      <c r="A35" s="82"/>
      <c r="B35" s="195"/>
      <c r="C35" s="195" t="str">
        <f>IF('Budget Planner'!L19="","",'Budget Planner'!L19)</f>
        <v>Meds &amp; Vitamins</v>
      </c>
      <c r="D35" s="88">
        <f>SUM('Expense Tracker - Week 1'!Q37)</f>
        <v>0</v>
      </c>
      <c r="E35" s="85">
        <f>SUM('Expense Tracker - Week 2'!Q37)</f>
        <v>0</v>
      </c>
      <c r="F35" s="90">
        <f>SUM('Expense Tracker - Week 3'!Q79)</f>
        <v>0</v>
      </c>
      <c r="G35" s="90">
        <f>SUM('Expense Tracker - Week 4'!Q37)</f>
        <v>0</v>
      </c>
      <c r="H35" s="85">
        <f>SUM('Expense Tracker - Week 5'!Q37)</f>
        <v>0</v>
      </c>
      <c r="I35" s="93">
        <f t="shared" si="2"/>
        <v>0</v>
      </c>
      <c r="J35" s="195"/>
      <c r="K35" s="95"/>
      <c r="L35" s="205"/>
      <c r="M35" s="238">
        <f>SUM('Budget Planner'!P19)</f>
        <v>20</v>
      </c>
      <c r="N35" s="237">
        <f t="shared" si="3"/>
        <v>20</v>
      </c>
      <c r="O35" s="198"/>
    </row>
    <row r="36" spans="1:15" s="233" customFormat="1" ht="24.4" customHeight="1" x14ac:dyDescent="0.35">
      <c r="A36" s="82"/>
      <c r="B36" s="195"/>
      <c r="C36" s="195" t="str">
        <f>IF('Budget Planner'!L20="","",'Budget Planner'!L20)</f>
        <v>Dental Work</v>
      </c>
      <c r="D36" s="88">
        <f>SUM('Expense Tracker - Week 1'!Q38)</f>
        <v>0</v>
      </c>
      <c r="E36" s="85">
        <f>SUM('Expense Tracker - Week 2'!Q38)</f>
        <v>0</v>
      </c>
      <c r="F36" s="90">
        <f>SUM('Expense Tracker - Week 3'!Q80)</f>
        <v>0</v>
      </c>
      <c r="G36" s="90">
        <f>SUM('Expense Tracker - Week 4'!Q38)</f>
        <v>0</v>
      </c>
      <c r="H36" s="85">
        <f>SUM('Expense Tracker - Week 5'!Q38)</f>
        <v>0</v>
      </c>
      <c r="I36" s="93">
        <f t="shared" si="2"/>
        <v>0</v>
      </c>
      <c r="J36" s="195"/>
      <c r="K36" s="95"/>
      <c r="L36" s="205"/>
      <c r="M36" s="238">
        <f>SUM('Budget Planner'!P20)</f>
        <v>0</v>
      </c>
      <c r="N36" s="237">
        <f t="shared" si="3"/>
        <v>0</v>
      </c>
      <c r="O36" s="198"/>
    </row>
    <row r="37" spans="1:15" s="232" customFormat="1" ht="24.4" customHeight="1" x14ac:dyDescent="0.35">
      <c r="A37" s="26"/>
      <c r="B37" s="195"/>
      <c r="C37" s="195" t="str">
        <f>IF('Budget Planner'!L21="","",'Budget Planner'!L21)</f>
        <v>Specialists</v>
      </c>
      <c r="D37" s="88">
        <f>SUM('Expense Tracker - Week 1'!Q39)</f>
        <v>0</v>
      </c>
      <c r="E37" s="85">
        <f>SUM('Expense Tracker - Week 2'!Q39)</f>
        <v>0</v>
      </c>
      <c r="F37" s="90">
        <f>SUM('Expense Tracker - Week 3'!Q81)</f>
        <v>0</v>
      </c>
      <c r="G37" s="90">
        <f>SUM('Expense Tracker - Week 4'!Q39)</f>
        <v>0</v>
      </c>
      <c r="H37" s="85">
        <f>SUM('Expense Tracker - Week 5'!Q39)</f>
        <v>0</v>
      </c>
      <c r="I37" s="93">
        <f t="shared" si="2"/>
        <v>0</v>
      </c>
      <c r="J37" s="195"/>
      <c r="K37" s="94"/>
      <c r="L37" s="205"/>
      <c r="M37" s="238">
        <f>SUM('Budget Planner'!P21)</f>
        <v>0</v>
      </c>
      <c r="N37" s="237">
        <f t="shared" si="3"/>
        <v>0</v>
      </c>
      <c r="O37" s="198"/>
    </row>
    <row r="38" spans="1:15" s="232" customFormat="1" ht="24.4" customHeight="1" x14ac:dyDescent="0.35">
      <c r="A38" s="26"/>
      <c r="B38" s="195"/>
      <c r="C38" s="195" t="str">
        <f>IF('Budget Planner'!L22="","",'Budget Planner'!L22)</f>
        <v>Footwear</v>
      </c>
      <c r="D38" s="88">
        <f>SUM('Expense Tracker - Week 1'!Q40)</f>
        <v>0</v>
      </c>
      <c r="E38" s="85">
        <f>SUM('Expense Tracker - Week 2'!Q40)</f>
        <v>0</v>
      </c>
      <c r="F38" s="90">
        <f>SUM('Expense Tracker - Week 3'!Q82)</f>
        <v>0</v>
      </c>
      <c r="G38" s="90">
        <f>SUM('Expense Tracker - Week 4'!Q40)</f>
        <v>0</v>
      </c>
      <c r="H38" s="85">
        <f>SUM('Expense Tracker - Week 5'!Q40)</f>
        <v>0</v>
      </c>
      <c r="I38" s="93">
        <f t="shared" si="2"/>
        <v>0</v>
      </c>
      <c r="J38" s="195"/>
      <c r="K38" s="95"/>
      <c r="L38" s="205"/>
      <c r="M38" s="238">
        <f>SUM('Budget Planner'!P22)</f>
        <v>0</v>
      </c>
      <c r="N38" s="237">
        <f t="shared" si="3"/>
        <v>0</v>
      </c>
      <c r="O38" s="198"/>
    </row>
    <row r="39" spans="1:15" s="232" customFormat="1" ht="24.4" customHeight="1" x14ac:dyDescent="0.35">
      <c r="A39" s="26"/>
      <c r="B39" s="195"/>
      <c r="C39" s="195" t="str">
        <f>IF('Budget Planner'!L23="","",'Budget Planner'!L23)</f>
        <v>Prescriptions</v>
      </c>
      <c r="D39" s="88">
        <f>SUM('Expense Tracker - Week 1'!Q41)</f>
        <v>0</v>
      </c>
      <c r="E39" s="85">
        <f>SUM('Expense Tracker - Week 2'!Q41)</f>
        <v>0</v>
      </c>
      <c r="F39" s="90">
        <f>SUM('Expense Tracker - Week 3'!Q83)</f>
        <v>0</v>
      </c>
      <c r="G39" s="90">
        <f>SUM('Expense Tracker - Week 4'!Q41)</f>
        <v>0</v>
      </c>
      <c r="H39" s="85">
        <f>SUM('Expense Tracker - Week 5'!Q41)</f>
        <v>0</v>
      </c>
      <c r="I39" s="93">
        <f t="shared" si="2"/>
        <v>0</v>
      </c>
      <c r="J39" s="195"/>
      <c r="K39" s="95"/>
      <c r="L39" s="205"/>
      <c r="M39" s="238">
        <f>SUM('Budget Planner'!P23)</f>
        <v>0</v>
      </c>
      <c r="N39" s="237">
        <f t="shared" si="3"/>
        <v>0</v>
      </c>
      <c r="O39" s="198"/>
    </row>
    <row r="40" spans="1:15" s="232" customFormat="1" ht="24.4" customHeight="1" x14ac:dyDescent="0.35">
      <c r="A40" s="4"/>
      <c r="B40" s="195"/>
      <c r="C40" s="195" t="str">
        <f>IF('Budget Planner'!L24="","",'Budget Planner'!L24)</f>
        <v>Eyecare</v>
      </c>
      <c r="D40" s="88">
        <f>SUM('Expense Tracker - Week 1'!Q42)</f>
        <v>0</v>
      </c>
      <c r="E40" s="85">
        <f>SUM('Expense Tracker - Week 2'!Q42)</f>
        <v>0</v>
      </c>
      <c r="F40" s="90">
        <f>SUM('Expense Tracker - Week 3'!Q84)</f>
        <v>0</v>
      </c>
      <c r="G40" s="90">
        <f>SUM('Expense Tracker - Week 4'!Q42)</f>
        <v>0</v>
      </c>
      <c r="H40" s="85">
        <f>SUM('Expense Tracker - Week 5'!Q42)</f>
        <v>0</v>
      </c>
      <c r="I40" s="93">
        <f t="shared" si="2"/>
        <v>0</v>
      </c>
      <c r="J40" s="195"/>
      <c r="K40" s="95"/>
      <c r="L40" s="205"/>
      <c r="M40" s="238">
        <f>SUM('Budget Planner'!P24)</f>
        <v>0</v>
      </c>
      <c r="N40" s="237">
        <f t="shared" si="3"/>
        <v>0</v>
      </c>
      <c r="O40" s="198"/>
    </row>
    <row r="41" spans="1:15" s="232" customFormat="1" ht="24.4" customHeight="1" x14ac:dyDescent="0.35">
      <c r="A41" s="26"/>
      <c r="B41" s="195"/>
      <c r="C41" s="195" t="str">
        <f>IF('Budget Planner'!L25="","",'Budget Planner'!L25)</f>
        <v>Bank Fees</v>
      </c>
      <c r="D41" s="88">
        <f>SUM('Expense Tracker - Week 1'!Q43)</f>
        <v>0</v>
      </c>
      <c r="E41" s="85">
        <f>SUM('Expense Tracker - Week 2'!Q43)</f>
        <v>0</v>
      </c>
      <c r="F41" s="90">
        <f>SUM('Expense Tracker - Week 3'!Q85)</f>
        <v>0</v>
      </c>
      <c r="G41" s="90">
        <f>SUM('Expense Tracker - Week 4'!Q43)</f>
        <v>0</v>
      </c>
      <c r="H41" s="85">
        <f>SUM('Expense Tracker - Week 5'!Q43)</f>
        <v>0</v>
      </c>
      <c r="I41" s="93">
        <f t="shared" si="2"/>
        <v>0</v>
      </c>
      <c r="J41" s="195"/>
      <c r="K41" s="95"/>
      <c r="L41" s="205"/>
      <c r="M41" s="238">
        <f>SUM('Budget Planner'!P25)</f>
        <v>15</v>
      </c>
      <c r="N41" s="237">
        <f t="shared" si="3"/>
        <v>15</v>
      </c>
      <c r="O41" s="198"/>
    </row>
    <row r="42" spans="1:15" s="232" customFormat="1" ht="24.4" customHeight="1" x14ac:dyDescent="0.35">
      <c r="A42" s="26"/>
      <c r="B42" s="195"/>
      <c r="C42" s="195" t="str">
        <f>IF('Budget Planner'!L26="","",'Budget Planner'!L26)</f>
        <v>Other</v>
      </c>
      <c r="D42" s="88">
        <f>SUM('Expense Tracker - Week 1'!Q44)</f>
        <v>0</v>
      </c>
      <c r="E42" s="85">
        <f>SUM('Expense Tracker - Week 2'!Q44)</f>
        <v>0</v>
      </c>
      <c r="F42" s="90">
        <f>SUM('Expense Tracker - Week 3'!Q86)</f>
        <v>0</v>
      </c>
      <c r="G42" s="90">
        <f>SUM('Expense Tracker - Week 4'!Q44)</f>
        <v>0</v>
      </c>
      <c r="H42" s="85">
        <f>SUM('Expense Tracker - Week 5'!Q44)</f>
        <v>0</v>
      </c>
      <c r="I42" s="93">
        <f t="shared" si="2"/>
        <v>0</v>
      </c>
      <c r="J42" s="195"/>
      <c r="K42" s="94"/>
      <c r="L42" s="205"/>
      <c r="M42" s="238">
        <f>SUM('Budget Planner'!P26)</f>
        <v>0</v>
      </c>
      <c r="N42" s="237">
        <f t="shared" si="3"/>
        <v>0</v>
      </c>
      <c r="O42" s="198"/>
    </row>
    <row r="43" spans="1:15" s="233" customFormat="1" ht="24.4" customHeight="1" x14ac:dyDescent="1.1000000000000001">
      <c r="A43" s="82"/>
      <c r="B43" s="176"/>
      <c r="C43" s="176" t="str">
        <f>IF('Budget Planner'!L27="","",'Budget Planner'!L27)</f>
        <v>Other</v>
      </c>
      <c r="D43" s="74">
        <f>SUM('Expense Tracker - Week 1'!Q45)</f>
        <v>0</v>
      </c>
      <c r="E43" s="85">
        <f>SUM('Expense Tracker - Week 2'!Q45)</f>
        <v>0</v>
      </c>
      <c r="F43" s="77">
        <f>SUM('Expense Tracker - Week 3'!Q87)</f>
        <v>0</v>
      </c>
      <c r="G43" s="77">
        <f>SUM('Expense Tracker - Week 4'!Q45)</f>
        <v>0</v>
      </c>
      <c r="H43" s="85">
        <f>SUM('Expense Tracker - Week 5'!Q45)</f>
        <v>0</v>
      </c>
      <c r="I43" s="78">
        <f t="shared" si="2"/>
        <v>0</v>
      </c>
      <c r="J43" s="176"/>
      <c r="K43" s="50"/>
      <c r="L43" s="206"/>
      <c r="M43" s="239">
        <f>SUM('Budget Planner'!P27)</f>
        <v>0</v>
      </c>
      <c r="N43" s="240">
        <f t="shared" si="3"/>
        <v>0</v>
      </c>
      <c r="O43" s="179"/>
    </row>
    <row r="44" spans="1:15" s="233" customFormat="1" ht="19.899999999999999" customHeight="1" x14ac:dyDescent="1.85">
      <c r="A44" s="82"/>
      <c r="B44" s="176"/>
      <c r="C44" s="176" t="str">
        <f>IF('Budget Planner'!L28="","",'Budget Planner'!L28)</f>
        <v/>
      </c>
      <c r="D44" s="176"/>
      <c r="E44" s="176"/>
      <c r="F44" s="176"/>
      <c r="G44" s="176"/>
      <c r="H44" s="176"/>
      <c r="I44" s="176"/>
      <c r="J44" s="176"/>
      <c r="K44" s="46"/>
      <c r="L44" s="191"/>
      <c r="M44" s="191"/>
      <c r="N44" s="191"/>
      <c r="O44" s="191"/>
    </row>
    <row r="45" spans="1:15" s="233" customFormat="1" ht="19.899999999999999" customHeight="1" x14ac:dyDescent="1.85">
      <c r="A45" s="92"/>
      <c r="B45" s="176"/>
      <c r="C45" s="176" t="str">
        <f>IF('Budget Planner'!L29="","",'Budget Planner'!L29)</f>
        <v/>
      </c>
      <c r="D45" s="176"/>
      <c r="E45" s="176"/>
      <c r="F45" s="176"/>
      <c r="G45" s="176"/>
      <c r="H45" s="200" t="s">
        <v>9</v>
      </c>
      <c r="I45" s="201">
        <f>SUM(I29:I43)</f>
        <v>0</v>
      </c>
      <c r="J45" s="202"/>
      <c r="K45" s="47"/>
      <c r="L45" s="203"/>
      <c r="M45" s="204">
        <f>SUM(M29:M43)</f>
        <v>1460</v>
      </c>
      <c r="N45" s="204">
        <f>SUM(N29:N43)</f>
        <v>1460</v>
      </c>
      <c r="O45" s="191"/>
    </row>
    <row r="46" spans="1:15" s="233" customFormat="1" ht="19.899999999999999" customHeight="1" x14ac:dyDescent="1.85">
      <c r="A46" s="82"/>
      <c r="B46" s="176"/>
      <c r="C46" s="176" t="str">
        <f>IF('Budget Planner'!L30="","",'Budget Planner'!L30)</f>
        <v/>
      </c>
      <c r="D46" s="176"/>
      <c r="E46" s="176"/>
      <c r="F46" s="176"/>
      <c r="G46" s="176"/>
      <c r="H46" s="176"/>
      <c r="I46" s="176"/>
      <c r="J46" s="176"/>
      <c r="K46" s="46"/>
      <c r="L46" s="191"/>
      <c r="M46" s="191"/>
      <c r="N46" s="191"/>
      <c r="O46" s="191"/>
    </row>
    <row r="47" spans="1:15" s="233" customFormat="1" ht="19.899999999999999" customHeight="1" x14ac:dyDescent="1.1000000000000001">
      <c r="A47" s="82"/>
      <c r="B47" s="24"/>
      <c r="C47" s="24"/>
      <c r="D47" s="24"/>
      <c r="E47" s="24"/>
      <c r="F47" s="24"/>
      <c r="G47" s="24"/>
      <c r="H47" s="24"/>
      <c r="I47" s="24"/>
      <c r="J47" s="24"/>
      <c r="K47" s="13"/>
      <c r="L47" s="24"/>
      <c r="M47" s="24"/>
      <c r="N47" s="24"/>
      <c r="O47" s="24"/>
    </row>
    <row r="48" spans="1:15" s="233" customFormat="1" ht="31.5" customHeight="1" x14ac:dyDescent="1.85">
      <c r="A48" s="82"/>
      <c r="B48" s="176"/>
      <c r="C48" s="175" t="str">
        <f>'Budget Planner'!C34</f>
        <v>Transportation (needs)</v>
      </c>
      <c r="D48" s="175" t="s">
        <v>37</v>
      </c>
      <c r="E48" s="175" t="s">
        <v>38</v>
      </c>
      <c r="F48" s="175" t="s">
        <v>39</v>
      </c>
      <c r="G48" s="175" t="s">
        <v>40</v>
      </c>
      <c r="H48" s="175" t="s">
        <v>41</v>
      </c>
      <c r="I48" s="175" t="s">
        <v>42</v>
      </c>
      <c r="J48" s="192"/>
      <c r="K48" s="46"/>
      <c r="L48" s="182"/>
      <c r="M48" s="182" t="s">
        <v>43</v>
      </c>
      <c r="N48" s="182" t="s">
        <v>44</v>
      </c>
      <c r="O48" s="186"/>
    </row>
    <row r="49" spans="1:15" s="233" customFormat="1" ht="24.85" customHeight="1" x14ac:dyDescent="0.35">
      <c r="A49" s="82"/>
      <c r="B49" s="195"/>
      <c r="C49" s="195" t="str">
        <f>IF('Budget Planner'!C35="","",'Budget Planner'!C35)</f>
        <v>Car Payment/Savings</v>
      </c>
      <c r="D49" s="83">
        <f>SUM('Expense Tracker - Week 1'!Q52)</f>
        <v>0</v>
      </c>
      <c r="E49" s="84">
        <f>SUM('Expense Tracker - Week 2'!Q52)</f>
        <v>0</v>
      </c>
      <c r="F49" s="84">
        <f>SUM('Expense Tracker - Week 3'!Q31)</f>
        <v>0</v>
      </c>
      <c r="G49" s="84">
        <f>SUM('Expense Tracker - Week 4'!Q52)</f>
        <v>0</v>
      </c>
      <c r="H49" s="84">
        <f>SUM('Expense Tracker - Week 5'!Q52)</f>
        <v>0</v>
      </c>
      <c r="I49" s="86">
        <f t="shared" ref="I49:I56" si="4">SUM(D49:H49)</f>
        <v>0</v>
      </c>
      <c r="J49" s="196"/>
      <c r="K49" s="87"/>
      <c r="L49" s="207"/>
      <c r="M49" s="241">
        <f>SUM('Budget Planner'!G35)</f>
        <v>0</v>
      </c>
      <c r="N49" s="242">
        <f t="shared" ref="N49:N56" si="5">SUM(M49-I49)</f>
        <v>0</v>
      </c>
      <c r="O49" s="208"/>
    </row>
    <row r="50" spans="1:15" s="233" customFormat="1" ht="24.85" customHeight="1" x14ac:dyDescent="0.35">
      <c r="A50" s="82"/>
      <c r="B50" s="195"/>
      <c r="C50" s="195" t="str">
        <f>IF('Budget Planner'!C36="","",'Budget Planner'!C36)</f>
        <v>Auto Insurance</v>
      </c>
      <c r="D50" s="83">
        <f>SUM('Expense Tracker - Week 1'!Q53)</f>
        <v>0</v>
      </c>
      <c r="E50" s="84">
        <f>SUM('Expense Tracker - Week 2'!Q53)</f>
        <v>0</v>
      </c>
      <c r="F50" s="84">
        <f>SUM('Expense Tracker - Week 3'!Q32)</f>
        <v>0</v>
      </c>
      <c r="G50" s="84">
        <f>SUM('Expense Tracker - Week 4'!Q53)</f>
        <v>0</v>
      </c>
      <c r="H50" s="84">
        <f>SUM('Expense Tracker - Week 5'!Q53)</f>
        <v>0</v>
      </c>
      <c r="I50" s="91">
        <f t="shared" si="4"/>
        <v>0</v>
      </c>
      <c r="J50" s="196"/>
      <c r="K50" s="87"/>
      <c r="L50" s="207"/>
      <c r="M50" s="241">
        <f>SUM('Budget Planner'!G36)</f>
        <v>170</v>
      </c>
      <c r="N50" s="242">
        <f t="shared" si="5"/>
        <v>170</v>
      </c>
      <c r="O50" s="208"/>
    </row>
    <row r="51" spans="1:15" s="233" customFormat="1" ht="24.85" customHeight="1" x14ac:dyDescent="0.35">
      <c r="A51" s="82"/>
      <c r="B51" s="196"/>
      <c r="C51" s="195" t="str">
        <f>IF('Budget Planner'!C37="","",'Budget Planner'!C37)</f>
        <v>License Fees</v>
      </c>
      <c r="D51" s="83">
        <f>SUM('Expense Tracker - Week 1'!Q54)</f>
        <v>0</v>
      </c>
      <c r="E51" s="84">
        <f>SUM('Expense Tracker - Week 2'!Q54)</f>
        <v>0</v>
      </c>
      <c r="F51" s="84">
        <f>SUM('Expense Tracker - Week 3'!Q33)</f>
        <v>0</v>
      </c>
      <c r="G51" s="84">
        <f>SUM('Expense Tracker - Week 4'!Q54)</f>
        <v>0</v>
      </c>
      <c r="H51" s="84">
        <f>SUM('Expense Tracker - Week 5'!Q54)</f>
        <v>0</v>
      </c>
      <c r="I51" s="91">
        <f t="shared" si="4"/>
        <v>0</v>
      </c>
      <c r="J51" s="196"/>
      <c r="K51" s="87"/>
      <c r="L51" s="207"/>
      <c r="M51" s="241">
        <f>SUM('Budget Planner'!G37)</f>
        <v>0</v>
      </c>
      <c r="N51" s="242">
        <f t="shared" si="5"/>
        <v>0</v>
      </c>
      <c r="O51" s="208"/>
    </row>
    <row r="52" spans="1:15" s="233" customFormat="1" ht="24.85" customHeight="1" x14ac:dyDescent="0.35">
      <c r="A52" s="82"/>
      <c r="B52" s="196"/>
      <c r="C52" s="195" t="str">
        <f>IF('Budget Planner'!C38="","",'Budget Planner'!C38)</f>
        <v>Fuel/Gas</v>
      </c>
      <c r="D52" s="83">
        <f>SUM('Expense Tracker - Week 1'!Q55)</f>
        <v>0</v>
      </c>
      <c r="E52" s="84">
        <f>SUM('Expense Tracker - Week 2'!Q55)</f>
        <v>0</v>
      </c>
      <c r="F52" s="84">
        <f>SUM('Expense Tracker - Week 3'!Q34)</f>
        <v>0</v>
      </c>
      <c r="G52" s="84">
        <f>SUM('Expense Tracker - Week 4'!Q55)</f>
        <v>0</v>
      </c>
      <c r="H52" s="84">
        <f>SUM('Expense Tracker - Week 5'!Q55)</f>
        <v>0</v>
      </c>
      <c r="I52" s="91">
        <f t="shared" si="4"/>
        <v>0</v>
      </c>
      <c r="J52" s="196"/>
      <c r="K52" s="87"/>
      <c r="L52" s="207"/>
      <c r="M52" s="241">
        <f>SUM('Budget Planner'!G38)</f>
        <v>375</v>
      </c>
      <c r="N52" s="242">
        <f t="shared" si="5"/>
        <v>375</v>
      </c>
      <c r="O52" s="208"/>
    </row>
    <row r="53" spans="1:15" s="233" customFormat="1" ht="24.85" customHeight="1" x14ac:dyDescent="0.35">
      <c r="A53" s="82"/>
      <c r="B53" s="196"/>
      <c r="C53" s="195" t="str">
        <f>IF('Budget Planner'!C39="","",'Budget Planner'!C39)</f>
        <v>Parking</v>
      </c>
      <c r="D53" s="83">
        <f>SUM('Expense Tracker - Week 1'!Q56)</f>
        <v>0</v>
      </c>
      <c r="E53" s="84">
        <f>SUM('Expense Tracker - Week 2'!Q56)</f>
        <v>0</v>
      </c>
      <c r="F53" s="84">
        <f>SUM('Expense Tracker - Week 3'!Q35)</f>
        <v>0</v>
      </c>
      <c r="G53" s="84">
        <f>SUM('Expense Tracker - Week 4'!Q56)</f>
        <v>0</v>
      </c>
      <c r="H53" s="84">
        <f>SUM('Expense Tracker - Week 5'!Q56)</f>
        <v>0</v>
      </c>
      <c r="I53" s="91">
        <f t="shared" si="4"/>
        <v>0</v>
      </c>
      <c r="J53" s="196"/>
      <c r="K53" s="87"/>
      <c r="L53" s="207"/>
      <c r="M53" s="241">
        <f>SUM('Budget Planner'!G39)</f>
        <v>0</v>
      </c>
      <c r="N53" s="242">
        <f t="shared" si="5"/>
        <v>0</v>
      </c>
      <c r="O53" s="208"/>
    </row>
    <row r="54" spans="1:15" s="233" customFormat="1" ht="24.85" customHeight="1" x14ac:dyDescent="0.35">
      <c r="A54" s="82"/>
      <c r="B54" s="196"/>
      <c r="C54" s="195" t="str">
        <f>IF('Budget Planner'!C40="","",'Budget Planner'!C40)</f>
        <v>Maintenance</v>
      </c>
      <c r="D54" s="83">
        <f>SUM('Expense Tracker - Week 1'!Q57)</f>
        <v>0</v>
      </c>
      <c r="E54" s="84">
        <f>SUM('Expense Tracker - Week 2'!Q57)</f>
        <v>0</v>
      </c>
      <c r="F54" s="84">
        <f>SUM('Expense Tracker - Week 3'!Q36)</f>
        <v>0</v>
      </c>
      <c r="G54" s="84">
        <f>SUM('Expense Tracker - Week 4'!Q57)</f>
        <v>0</v>
      </c>
      <c r="H54" s="84">
        <f>SUM('Expense Tracker - Week 5'!Q57)</f>
        <v>0</v>
      </c>
      <c r="I54" s="91">
        <f t="shared" si="4"/>
        <v>0</v>
      </c>
      <c r="J54" s="196"/>
      <c r="K54" s="87"/>
      <c r="L54" s="207"/>
      <c r="M54" s="241">
        <f>SUM('Budget Planner'!G40)</f>
        <v>20</v>
      </c>
      <c r="N54" s="242">
        <f t="shared" si="5"/>
        <v>20</v>
      </c>
      <c r="O54" s="208"/>
    </row>
    <row r="55" spans="1:15" s="232" customFormat="1" ht="24.85" customHeight="1" x14ac:dyDescent="0.35">
      <c r="A55" s="26"/>
      <c r="B55" s="196"/>
      <c r="C55" s="195" t="str">
        <f>IF('Budget Planner'!C41="","",'Budget Planner'!C41)</f>
        <v>Transit Passes</v>
      </c>
      <c r="D55" s="83">
        <f>SUM('Expense Tracker - Week 1'!Q58)</f>
        <v>0</v>
      </c>
      <c r="E55" s="84">
        <f>SUM('Expense Tracker - Week 2'!Q58)</f>
        <v>0</v>
      </c>
      <c r="F55" s="84">
        <f>SUM('Expense Tracker - Week 3'!Q37)</f>
        <v>0</v>
      </c>
      <c r="G55" s="84">
        <f>SUM('Expense Tracker - Week 4'!Q58)</f>
        <v>0</v>
      </c>
      <c r="H55" s="84">
        <f>SUM('Expense Tracker - Week 5'!Q58)</f>
        <v>0</v>
      </c>
      <c r="I55" s="91">
        <f t="shared" si="4"/>
        <v>0</v>
      </c>
      <c r="J55" s="196"/>
      <c r="K55" s="87"/>
      <c r="L55" s="207"/>
      <c r="M55" s="241">
        <f>SUM('Budget Planner'!G41)</f>
        <v>0</v>
      </c>
      <c r="N55" s="242">
        <f t="shared" si="5"/>
        <v>0</v>
      </c>
      <c r="O55" s="208"/>
    </row>
    <row r="56" spans="1:15" s="232" customFormat="1" ht="24.85" customHeight="1" x14ac:dyDescent="0.35">
      <c r="A56" s="26"/>
      <c r="B56" s="196"/>
      <c r="C56" s="195" t="str">
        <f>IF('Budget Planner'!C42="","",'Budget Planner'!C42)</f>
        <v>Uber/Lyft/Taxis</v>
      </c>
      <c r="D56" s="83">
        <f>SUM('Expense Tracker - Week 1'!Q59)</f>
        <v>0</v>
      </c>
      <c r="E56" s="84">
        <f>SUM('Expense Tracker - Week 2'!Q59)</f>
        <v>0</v>
      </c>
      <c r="F56" s="84">
        <f>SUM('Expense Tracker - Week 3'!Q38)</f>
        <v>0</v>
      </c>
      <c r="G56" s="84">
        <f>SUM('Expense Tracker - Week 4'!Q59)</f>
        <v>0</v>
      </c>
      <c r="H56" s="84">
        <f>SUM('Expense Tracker - Week 5'!Q59)</f>
        <v>0</v>
      </c>
      <c r="I56" s="96">
        <f t="shared" si="4"/>
        <v>0</v>
      </c>
      <c r="J56" s="196"/>
      <c r="K56" s="87"/>
      <c r="L56" s="207"/>
      <c r="M56" s="241">
        <f>SUM('Budget Planner'!G43)</f>
        <v>0</v>
      </c>
      <c r="N56" s="242">
        <f t="shared" si="5"/>
        <v>0</v>
      </c>
      <c r="O56" s="208"/>
    </row>
    <row r="57" spans="1:15" s="232" customFormat="1" ht="24.85" customHeight="1" x14ac:dyDescent="0.35">
      <c r="A57" s="26"/>
      <c r="B57" s="195"/>
      <c r="C57" s="195" t="str">
        <f>IF('Budget Planner'!C43="","",'Budget Planner'!C43)</f>
        <v>Other</v>
      </c>
      <c r="D57" s="83">
        <f>SUM('Expense Tracker - Week 1'!Q60)</f>
        <v>0</v>
      </c>
      <c r="E57" s="84">
        <f>SUM('Expense Tracker - Week 2'!Q60)</f>
        <v>0</v>
      </c>
      <c r="F57" s="84">
        <f>SUM('Expense Tracker - Week 3'!Q39)</f>
        <v>0</v>
      </c>
      <c r="G57" s="84">
        <f>SUM('Expense Tracker - Week 4'!Q60)</f>
        <v>0</v>
      </c>
      <c r="H57" s="84">
        <f>SUM('Expense Tracker - Week 5'!Q60)</f>
        <v>0</v>
      </c>
      <c r="I57" s="86">
        <f t="shared" ref="I57:I63" si="6">SUM(D57:H57)</f>
        <v>0</v>
      </c>
      <c r="J57" s="196"/>
      <c r="K57" s="87"/>
      <c r="L57" s="207"/>
      <c r="M57" s="241">
        <f>SUM('Budget Planner'!G43)</f>
        <v>0</v>
      </c>
      <c r="N57" s="242">
        <f t="shared" ref="N57:N63" si="7">SUM(M57-I57)</f>
        <v>0</v>
      </c>
      <c r="O57" s="208"/>
    </row>
    <row r="58" spans="1:15" s="232" customFormat="1" ht="24.85" customHeight="1" x14ac:dyDescent="0.35">
      <c r="A58" s="26"/>
      <c r="B58" s="195"/>
      <c r="C58" s="195" t="str">
        <f>IF('Budget Planner'!C44="","",'Budget Planner'!C44)</f>
        <v>Other</v>
      </c>
      <c r="D58" s="83">
        <f>SUM('Expense Tracker - Week 1'!Q61)</f>
        <v>0</v>
      </c>
      <c r="E58" s="84">
        <f>SUM('Expense Tracker - Week 2'!Q61)</f>
        <v>0</v>
      </c>
      <c r="F58" s="84">
        <f>SUM('Expense Tracker - Week 3'!Q40)</f>
        <v>0</v>
      </c>
      <c r="G58" s="84">
        <f>SUM('Expense Tracker - Week 4'!Q61)</f>
        <v>0</v>
      </c>
      <c r="H58" s="84">
        <f>SUM('Expense Tracker - Week 5'!Q61)</f>
        <v>0</v>
      </c>
      <c r="I58" s="91">
        <f t="shared" si="6"/>
        <v>0</v>
      </c>
      <c r="J58" s="196"/>
      <c r="K58" s="87"/>
      <c r="L58" s="207"/>
      <c r="M58" s="241">
        <f>SUM('Budget Planner'!G44)</f>
        <v>0</v>
      </c>
      <c r="N58" s="242">
        <f t="shared" si="7"/>
        <v>0</v>
      </c>
      <c r="O58" s="208"/>
    </row>
    <row r="59" spans="1:15" s="232" customFormat="1" ht="24.85" customHeight="1" x14ac:dyDescent="0.35">
      <c r="A59" s="4"/>
      <c r="B59" s="196"/>
      <c r="C59" s="195" t="str">
        <f>IF('Budget Planner'!C45="","",'Budget Planner'!C45)</f>
        <v>Other</v>
      </c>
      <c r="D59" s="83">
        <f>SUM('Expense Tracker - Week 1'!Q62)</f>
        <v>0</v>
      </c>
      <c r="E59" s="84">
        <f>SUM('Expense Tracker - Week 2'!Q62)</f>
        <v>0</v>
      </c>
      <c r="F59" s="84">
        <f>SUM('Expense Tracker - Week 3'!Q41)</f>
        <v>0</v>
      </c>
      <c r="G59" s="84">
        <f>SUM('Expense Tracker - Week 4'!Q62)</f>
        <v>0</v>
      </c>
      <c r="H59" s="84">
        <f>SUM('Expense Tracker - Week 5'!Q62)</f>
        <v>0</v>
      </c>
      <c r="I59" s="91">
        <f t="shared" si="6"/>
        <v>0</v>
      </c>
      <c r="J59" s="196"/>
      <c r="K59" s="87"/>
      <c r="L59" s="207"/>
      <c r="M59" s="241">
        <f>SUM('Budget Planner'!G45)</f>
        <v>20</v>
      </c>
      <c r="N59" s="242">
        <f t="shared" si="7"/>
        <v>20</v>
      </c>
      <c r="O59" s="208"/>
    </row>
    <row r="60" spans="1:15" s="232" customFormat="1" ht="24.85" customHeight="1" x14ac:dyDescent="0.35">
      <c r="A60" s="26"/>
      <c r="B60" s="196"/>
      <c r="C60" s="195" t="str">
        <f>IF('Budget Planner'!C46="","",'Budget Planner'!C46)</f>
        <v>Other</v>
      </c>
      <c r="D60" s="83">
        <f>SUM('Expense Tracker - Week 1'!Q63)</f>
        <v>0</v>
      </c>
      <c r="E60" s="84">
        <f>SUM('Expense Tracker - Week 2'!Q63)</f>
        <v>0</v>
      </c>
      <c r="F60" s="84">
        <f>SUM('Expense Tracker - Week 3'!Q42)</f>
        <v>0</v>
      </c>
      <c r="G60" s="84">
        <f>SUM('Expense Tracker - Week 4'!Q63)</f>
        <v>0</v>
      </c>
      <c r="H60" s="84">
        <f>SUM('Expense Tracker - Week 5'!Q63)</f>
        <v>0</v>
      </c>
      <c r="I60" s="91">
        <f t="shared" si="6"/>
        <v>0</v>
      </c>
      <c r="J60" s="196"/>
      <c r="K60" s="87"/>
      <c r="L60" s="207"/>
      <c r="M60" s="241">
        <f>SUM('Budget Planner'!G46)</f>
        <v>0</v>
      </c>
      <c r="N60" s="242">
        <f t="shared" si="7"/>
        <v>0</v>
      </c>
      <c r="O60" s="208"/>
    </row>
    <row r="61" spans="1:15" s="232" customFormat="1" ht="24.75" customHeight="1" x14ac:dyDescent="0.35">
      <c r="A61" s="26"/>
      <c r="B61" s="196"/>
      <c r="C61" s="195" t="str">
        <f>IF('Budget Planner'!C47="","",'Budget Planner'!C47)</f>
        <v>Other</v>
      </c>
      <c r="D61" s="83">
        <f>SUM('Expense Tracker - Week 1'!Q64)</f>
        <v>0</v>
      </c>
      <c r="E61" s="84">
        <f>SUM('Expense Tracker - Week 2'!Q64)</f>
        <v>0</v>
      </c>
      <c r="F61" s="84">
        <f>SUM('Expense Tracker - Week 3'!Q43)</f>
        <v>0</v>
      </c>
      <c r="G61" s="84">
        <f>SUM('Expense Tracker - Week 4'!Q64)</f>
        <v>0</v>
      </c>
      <c r="H61" s="84">
        <f>SUM('Expense Tracker - Week 5'!Q64)</f>
        <v>0</v>
      </c>
      <c r="I61" s="91">
        <f t="shared" si="6"/>
        <v>0</v>
      </c>
      <c r="J61" s="196"/>
      <c r="K61" s="87"/>
      <c r="L61" s="207"/>
      <c r="M61" s="241">
        <f>SUM('Budget Planner'!G47)</f>
        <v>0</v>
      </c>
      <c r="N61" s="242">
        <f t="shared" si="7"/>
        <v>0</v>
      </c>
      <c r="O61" s="208"/>
    </row>
    <row r="62" spans="1:15" s="232" customFormat="1" ht="24.85" customHeight="1" x14ac:dyDescent="0.35">
      <c r="A62" s="26"/>
      <c r="B62" s="196"/>
      <c r="C62" s="195" t="str">
        <f>IF('Budget Planner'!C48="","",'Budget Planner'!C48)</f>
        <v>Other</v>
      </c>
      <c r="D62" s="83">
        <f>SUM('Expense Tracker - Week 1'!Q65)</f>
        <v>0</v>
      </c>
      <c r="E62" s="84">
        <f>SUM('Expense Tracker - Week 2'!Q65)</f>
        <v>0</v>
      </c>
      <c r="F62" s="84">
        <f>SUM('Expense Tracker - Week 3'!Q44)</f>
        <v>0</v>
      </c>
      <c r="G62" s="84">
        <f>SUM('Expense Tracker - Week 4'!Q65)</f>
        <v>0</v>
      </c>
      <c r="H62" s="84">
        <f>SUM('Expense Tracker - Week 5'!Q65)</f>
        <v>0</v>
      </c>
      <c r="I62" s="91">
        <f t="shared" si="6"/>
        <v>0</v>
      </c>
      <c r="J62" s="196"/>
      <c r="K62" s="87"/>
      <c r="L62" s="207"/>
      <c r="M62" s="241">
        <f>SUM('Budget Planner'!G48)</f>
        <v>0</v>
      </c>
      <c r="N62" s="242">
        <f t="shared" si="7"/>
        <v>0</v>
      </c>
      <c r="O62" s="208"/>
    </row>
    <row r="63" spans="1:15" s="232" customFormat="1" ht="24.85" customHeight="1" x14ac:dyDescent="0.35">
      <c r="A63" s="26"/>
      <c r="B63" s="196"/>
      <c r="C63" s="195" t="str">
        <f>IF('Budget Planner'!C49="","",'Budget Planner'!C49)</f>
        <v>Other</v>
      </c>
      <c r="D63" s="83">
        <f>SUM('Expense Tracker - Week 1'!Q66)</f>
        <v>0</v>
      </c>
      <c r="E63" s="84">
        <f>SUM('Expense Tracker - Week 2'!Q66)</f>
        <v>0</v>
      </c>
      <c r="F63" s="84">
        <f>SUM('Expense Tracker - Week 3'!Q45)</f>
        <v>0</v>
      </c>
      <c r="G63" s="84">
        <f>SUM('Expense Tracker - Week 4'!Q66)</f>
        <v>0</v>
      </c>
      <c r="H63" s="84">
        <f>SUM('Expense Tracker - Week 5'!Q66)</f>
        <v>0</v>
      </c>
      <c r="I63" s="91">
        <f t="shared" si="6"/>
        <v>0</v>
      </c>
      <c r="J63" s="196"/>
      <c r="K63" s="87"/>
      <c r="L63" s="207"/>
      <c r="M63" s="241">
        <f>SUM('Budget Planner'!G49)</f>
        <v>0</v>
      </c>
      <c r="N63" s="242">
        <f t="shared" si="7"/>
        <v>0</v>
      </c>
      <c r="O63" s="208"/>
    </row>
    <row r="64" spans="1:15" s="232" customFormat="1" ht="34.15" x14ac:dyDescent="1.85">
      <c r="A64" s="26"/>
      <c r="B64" s="176"/>
      <c r="C64" s="176"/>
      <c r="D64" s="176"/>
      <c r="E64" s="176"/>
      <c r="F64" s="176"/>
      <c r="G64" s="176"/>
      <c r="H64" s="176"/>
      <c r="I64" s="176"/>
      <c r="J64" s="176"/>
      <c r="K64" s="46"/>
      <c r="L64" s="209"/>
      <c r="M64" s="209"/>
      <c r="N64" s="209"/>
      <c r="O64" s="209"/>
    </row>
    <row r="65" spans="1:15" s="232" customFormat="1" ht="34.15" x14ac:dyDescent="1.85">
      <c r="A65" s="26"/>
      <c r="B65" s="176"/>
      <c r="C65" s="176" t="str">
        <f>IF('Budget Planner'!C50="","",'Budget Planner'!C50)</f>
        <v/>
      </c>
      <c r="D65" s="176"/>
      <c r="E65" s="176"/>
      <c r="F65" s="176"/>
      <c r="G65" s="176"/>
      <c r="H65" s="200" t="s">
        <v>9</v>
      </c>
      <c r="I65" s="201">
        <f>SUM(I49:I63)</f>
        <v>0</v>
      </c>
      <c r="J65" s="202"/>
      <c r="K65" s="47"/>
      <c r="L65" s="210"/>
      <c r="M65" s="211">
        <f>SUM(M49:M63)</f>
        <v>585</v>
      </c>
      <c r="N65" s="211">
        <f>SUM(N49:N63)</f>
        <v>585</v>
      </c>
      <c r="O65" s="209"/>
    </row>
    <row r="66" spans="1:15" s="232" customFormat="1" ht="34.15" x14ac:dyDescent="1.85">
      <c r="A66" s="26"/>
      <c r="B66" s="176"/>
      <c r="C66" s="176" t="str">
        <f>IF('Budget Planner'!C51="","",'Budget Planner'!C51)</f>
        <v/>
      </c>
      <c r="D66" s="176"/>
      <c r="E66" s="176"/>
      <c r="F66" s="176"/>
      <c r="G66" s="176"/>
      <c r="H66" s="176"/>
      <c r="I66" s="176"/>
      <c r="J66" s="176"/>
      <c r="K66" s="46"/>
      <c r="L66" s="209"/>
      <c r="M66" s="209"/>
      <c r="N66" s="209"/>
      <c r="O66" s="209"/>
    </row>
    <row r="67" spans="1:15" s="232" customFormat="1" ht="19.899999999999999" x14ac:dyDescent="1.1000000000000001">
      <c r="A67" s="26"/>
      <c r="B67" s="24"/>
      <c r="C67" s="24"/>
      <c r="D67" s="24"/>
      <c r="E67" s="24"/>
      <c r="F67" s="24"/>
      <c r="G67" s="24"/>
      <c r="H67" s="24"/>
      <c r="I67" s="24"/>
      <c r="J67" s="24"/>
      <c r="K67" s="13"/>
      <c r="L67" s="24"/>
      <c r="M67" s="24"/>
      <c r="N67" s="24"/>
      <c r="O67" s="24"/>
    </row>
    <row r="68" spans="1:15" s="232" customFormat="1" ht="31.5" customHeight="1" x14ac:dyDescent="1.1000000000000001">
      <c r="A68" s="51"/>
      <c r="B68" s="176"/>
      <c r="C68" s="212" t="str">
        <f>'Budget Planner'!L34</f>
        <v>Savings &amp; Giving (savings)</v>
      </c>
      <c r="D68" s="175" t="s">
        <v>37</v>
      </c>
      <c r="E68" s="175" t="s">
        <v>38</v>
      </c>
      <c r="F68" s="175" t="s">
        <v>39</v>
      </c>
      <c r="G68" s="175" t="s">
        <v>40</v>
      </c>
      <c r="H68" s="175" t="s">
        <v>41</v>
      </c>
      <c r="I68" s="175" t="s">
        <v>42</v>
      </c>
      <c r="J68" s="176"/>
      <c r="K68" s="50"/>
      <c r="L68" s="193"/>
      <c r="M68" s="194" t="s">
        <v>43</v>
      </c>
      <c r="N68" s="194" t="s">
        <v>44</v>
      </c>
      <c r="O68" s="179"/>
    </row>
    <row r="69" spans="1:15" s="232" customFormat="1" ht="24.4" customHeight="1" x14ac:dyDescent="1.1000000000000001">
      <c r="A69" s="51"/>
      <c r="B69" s="176"/>
      <c r="C69" s="176" t="str">
        <f>IF('Budget Planner'!L35="","",'Budget Planner'!L35)</f>
        <v>Tithe</v>
      </c>
      <c r="D69" s="80">
        <f>SUM('Expense Tracker - Week 1'!Q73)</f>
        <v>0</v>
      </c>
      <c r="E69" s="79">
        <f>SUM('Expense Tracker - Week 2'!Q73)</f>
        <v>0</v>
      </c>
      <c r="F69" s="79">
        <f>SUM('Expense Tracker - Week 3'!Q52)</f>
        <v>0</v>
      </c>
      <c r="G69" s="79">
        <f>SUM('Expense Tracker - Week 4'!Q73)</f>
        <v>0</v>
      </c>
      <c r="H69" s="79">
        <f>SUM('Expense Tracker - Week 5'!Q73)</f>
        <v>0</v>
      </c>
      <c r="I69" s="81">
        <f t="shared" ref="I69:I83" si="8">SUM(D69:H69)</f>
        <v>0</v>
      </c>
      <c r="J69" s="176"/>
      <c r="K69" s="49"/>
      <c r="L69" s="206"/>
      <c r="M69" s="239">
        <f>SUM('Budget Planner'!P35)</f>
        <v>850</v>
      </c>
      <c r="N69" s="240">
        <f t="shared" ref="N69:N83" si="9">SUM(M69-I69)</f>
        <v>850</v>
      </c>
      <c r="O69" s="179"/>
    </row>
    <row r="70" spans="1:15" s="232" customFormat="1" ht="24.4" customHeight="1" x14ac:dyDescent="1.1000000000000001">
      <c r="A70" s="51"/>
      <c r="B70" s="176"/>
      <c r="C70" s="176" t="str">
        <f>IF('Budget Planner'!L36="","",'Budget Planner'!L36)</f>
        <v>Pledge</v>
      </c>
      <c r="D70" s="76">
        <f>SUM('Expense Tracker - Week 1'!Q74)</f>
        <v>0</v>
      </c>
      <c r="E70" s="79">
        <f>SUM('Expense Tracker - Week 2'!Q74)</f>
        <v>0</v>
      </c>
      <c r="F70" s="48">
        <f>SUM('Expense Tracker - Week 3'!Q53)</f>
        <v>0</v>
      </c>
      <c r="G70" s="48">
        <f>SUM('Expense Tracker - Week 4'!Q74)</f>
        <v>0</v>
      </c>
      <c r="H70" s="79">
        <f>SUM('Expense Tracker - Week 5'!Q74)</f>
        <v>0</v>
      </c>
      <c r="I70" s="75">
        <f t="shared" si="8"/>
        <v>0</v>
      </c>
      <c r="J70" s="176"/>
      <c r="K70" s="50"/>
      <c r="L70" s="206"/>
      <c r="M70" s="239">
        <f>SUM('Budget Planner'!P36)</f>
        <v>200</v>
      </c>
      <c r="N70" s="240">
        <f t="shared" si="9"/>
        <v>200</v>
      </c>
      <c r="O70" s="179"/>
    </row>
    <row r="71" spans="1:15" s="232" customFormat="1" ht="24.4" customHeight="1" x14ac:dyDescent="1.1000000000000001">
      <c r="A71" s="51"/>
      <c r="B71" s="176"/>
      <c r="C71" s="176" t="str">
        <f>IF('Budget Planner'!L37="","",'Budget Planner'!L37)</f>
        <v>Retirement</v>
      </c>
      <c r="D71" s="76">
        <f>SUM('Expense Tracker - Week 1'!Q75)</f>
        <v>0</v>
      </c>
      <c r="E71" s="79">
        <f>SUM('Expense Tracker - Week 2'!Q75)</f>
        <v>0</v>
      </c>
      <c r="F71" s="48">
        <f>SUM('Expense Tracker - Week 3'!Q54)</f>
        <v>0</v>
      </c>
      <c r="G71" s="48">
        <f>SUM('Expense Tracker - Week 4'!Q75)</f>
        <v>0</v>
      </c>
      <c r="H71" s="79">
        <f>SUM('Expense Tracker - Week 5'!Q75)</f>
        <v>0</v>
      </c>
      <c r="I71" s="75">
        <f t="shared" si="8"/>
        <v>0</v>
      </c>
      <c r="J71" s="176"/>
      <c r="K71" s="50"/>
      <c r="L71" s="206"/>
      <c r="M71" s="239">
        <f>SUM('Budget Planner'!P37)</f>
        <v>1000</v>
      </c>
      <c r="N71" s="240">
        <f t="shared" si="9"/>
        <v>1000</v>
      </c>
      <c r="O71" s="179"/>
    </row>
    <row r="72" spans="1:15" s="232" customFormat="1" ht="24.4" customHeight="1" x14ac:dyDescent="1.1000000000000001">
      <c r="A72" s="51"/>
      <c r="B72" s="176"/>
      <c r="C72" s="176" t="str">
        <f>IF('Budget Planner'!L38="","",'Budget Planner'!L38)</f>
        <v>RESP</v>
      </c>
      <c r="D72" s="76">
        <f>SUM('Expense Tracker - Week 1'!Q76)</f>
        <v>0</v>
      </c>
      <c r="E72" s="79">
        <f>SUM('Expense Tracker - Week 2'!Q76)</f>
        <v>0</v>
      </c>
      <c r="F72" s="48">
        <f>SUM('Expense Tracker - Week 3'!Q55)</f>
        <v>0</v>
      </c>
      <c r="G72" s="48">
        <f>SUM('Expense Tracker - Week 4'!Q76)</f>
        <v>0</v>
      </c>
      <c r="H72" s="79">
        <f>SUM('Expense Tracker - Week 5'!Q76)</f>
        <v>0</v>
      </c>
      <c r="I72" s="75">
        <f t="shared" si="8"/>
        <v>0</v>
      </c>
      <c r="J72" s="176"/>
      <c r="K72" s="50"/>
      <c r="L72" s="206"/>
      <c r="M72" s="239">
        <f>SUM('Budget Planner'!P38)</f>
        <v>200</v>
      </c>
      <c r="N72" s="240">
        <f t="shared" si="9"/>
        <v>200</v>
      </c>
      <c r="O72" s="179"/>
    </row>
    <row r="73" spans="1:15" s="232" customFormat="1" ht="24.4" customHeight="1" x14ac:dyDescent="1.1000000000000001">
      <c r="A73" s="51"/>
      <c r="B73" s="176"/>
      <c r="C73" s="176" t="str">
        <f>IF('Budget Planner'!L39="","",'Budget Planner'!L39)</f>
        <v>Blessings</v>
      </c>
      <c r="D73" s="76">
        <f>SUM('Expense Tracker - Week 1'!Q77)</f>
        <v>0</v>
      </c>
      <c r="E73" s="79">
        <f>SUM('Expense Tracker - Week 2'!Q77)</f>
        <v>0</v>
      </c>
      <c r="F73" s="48">
        <f>SUM('Expense Tracker - Week 3'!Q56)</f>
        <v>0</v>
      </c>
      <c r="G73" s="48">
        <f>SUM('Expense Tracker - Week 4'!Q77)</f>
        <v>0</v>
      </c>
      <c r="H73" s="79">
        <f>SUM('Expense Tracker - Week 5'!Q77)</f>
        <v>0</v>
      </c>
      <c r="I73" s="75">
        <f t="shared" si="8"/>
        <v>0</v>
      </c>
      <c r="J73" s="176"/>
      <c r="K73" s="50"/>
      <c r="L73" s="206"/>
      <c r="M73" s="239">
        <f>SUM('Budget Planner'!P39)</f>
        <v>150</v>
      </c>
      <c r="N73" s="240">
        <f t="shared" si="9"/>
        <v>150</v>
      </c>
      <c r="O73" s="179"/>
    </row>
    <row r="74" spans="1:15" s="232" customFormat="1" ht="24.4" customHeight="1" x14ac:dyDescent="1.1000000000000001">
      <c r="A74" s="52"/>
      <c r="B74" s="176"/>
      <c r="C74" s="176" t="str">
        <f>IF('Budget Planner'!L40="","",'Budget Planner'!L40)</f>
        <v>Taxes</v>
      </c>
      <c r="D74" s="76">
        <f>SUM('Expense Tracker - Week 1'!Q78)</f>
        <v>0</v>
      </c>
      <c r="E74" s="79">
        <f>SUM('Expense Tracker - Week 2'!Q78)</f>
        <v>0</v>
      </c>
      <c r="F74" s="48">
        <f>SUM('Expense Tracker - Week 3'!Q57)</f>
        <v>0</v>
      </c>
      <c r="G74" s="48">
        <f>SUM('Expense Tracker - Week 4'!Q78)</f>
        <v>0</v>
      </c>
      <c r="H74" s="79">
        <f>SUM('Expense Tracker - Week 5'!Q78)</f>
        <v>0</v>
      </c>
      <c r="I74" s="75">
        <f t="shared" si="8"/>
        <v>0</v>
      </c>
      <c r="J74" s="176"/>
      <c r="K74" s="50"/>
      <c r="L74" s="206"/>
      <c r="M74" s="239">
        <f>SUM('Budget Planner'!P40)</f>
        <v>0</v>
      </c>
      <c r="N74" s="240">
        <f t="shared" si="9"/>
        <v>0</v>
      </c>
      <c r="O74" s="179"/>
    </row>
    <row r="75" spans="1:15" s="232" customFormat="1" ht="24.4" customHeight="1" x14ac:dyDescent="1.1000000000000001">
      <c r="A75" s="4"/>
      <c r="B75" s="176"/>
      <c r="C75" s="176" t="str">
        <f>IF('Budget Planner'!L41="","",'Budget Planner'!L41)</f>
        <v>Savings</v>
      </c>
      <c r="D75" s="76">
        <f>SUM('Expense Tracker - Week 1'!Q79)</f>
        <v>0</v>
      </c>
      <c r="E75" s="79">
        <f>SUM('Expense Tracker - Week 2'!Q79)</f>
        <v>0</v>
      </c>
      <c r="F75" s="48">
        <f>SUM('Expense Tracker - Week 3'!Q58)</f>
        <v>0</v>
      </c>
      <c r="G75" s="48">
        <f>SUM('Expense Tracker - Week 4'!Q79)</f>
        <v>0</v>
      </c>
      <c r="H75" s="79">
        <f>SUM('Expense Tracker - Week 5'!Q79)</f>
        <v>0</v>
      </c>
      <c r="I75" s="75">
        <f t="shared" si="8"/>
        <v>0</v>
      </c>
      <c r="J75" s="176"/>
      <c r="K75" s="50"/>
      <c r="L75" s="206"/>
      <c r="M75" s="239">
        <f>SUM('Budget Planner'!P41)</f>
        <v>0</v>
      </c>
      <c r="N75" s="240">
        <f t="shared" si="9"/>
        <v>0</v>
      </c>
      <c r="O75" s="179"/>
    </row>
    <row r="76" spans="1:15" s="232" customFormat="1" ht="24.4" customHeight="1" x14ac:dyDescent="1.1000000000000001">
      <c r="A76" s="4"/>
      <c r="B76" s="176"/>
      <c r="C76" s="176" t="str">
        <f>IF('Budget Planner'!L42="","",'Budget Planner'!L42)</f>
        <v>Other</v>
      </c>
      <c r="D76" s="76">
        <f>SUM('Expense Tracker - Week 1'!Q80)</f>
        <v>0</v>
      </c>
      <c r="E76" s="79">
        <f>SUM('Expense Tracker - Week 2'!Q80)</f>
        <v>0</v>
      </c>
      <c r="F76" s="48">
        <f>SUM('Expense Tracker - Week 3'!Q59)</f>
        <v>0</v>
      </c>
      <c r="G76" s="48">
        <f>SUM('Expense Tracker - Week 4'!Q80)</f>
        <v>0</v>
      </c>
      <c r="H76" s="79">
        <f>SUM('Expense Tracker - Week 5'!Q80)</f>
        <v>0</v>
      </c>
      <c r="I76" s="75">
        <f t="shared" si="8"/>
        <v>0</v>
      </c>
      <c r="J76" s="176"/>
      <c r="K76" s="50"/>
      <c r="L76" s="206"/>
      <c r="M76" s="239">
        <f>SUM('Budget Planner'!P42)</f>
        <v>0</v>
      </c>
      <c r="N76" s="240">
        <f t="shared" si="9"/>
        <v>0</v>
      </c>
      <c r="O76" s="179"/>
    </row>
    <row r="77" spans="1:15" s="232" customFormat="1" ht="24.4" customHeight="1" x14ac:dyDescent="1.1000000000000001">
      <c r="A77" s="4"/>
      <c r="B77" s="176"/>
      <c r="C77" s="176" t="str">
        <f>IF('Budget Planner'!L43="","",'Budget Planner'!L43)</f>
        <v>Other</v>
      </c>
      <c r="D77" s="76">
        <f>SUM('Expense Tracker - Week 1'!Q81)</f>
        <v>0</v>
      </c>
      <c r="E77" s="79">
        <f>SUM('Expense Tracker - Week 2'!Q81)</f>
        <v>0</v>
      </c>
      <c r="F77" s="48">
        <f>SUM('Expense Tracker - Week 3'!Q60)</f>
        <v>0</v>
      </c>
      <c r="G77" s="48">
        <f>SUM('Expense Tracker - Week 4'!Q81)</f>
        <v>0</v>
      </c>
      <c r="H77" s="79">
        <f>SUM('Expense Tracker - Week 5'!Q81)</f>
        <v>0</v>
      </c>
      <c r="I77" s="75">
        <f t="shared" si="8"/>
        <v>0</v>
      </c>
      <c r="J77" s="176"/>
      <c r="K77" s="49"/>
      <c r="L77" s="206"/>
      <c r="M77" s="239">
        <f>SUM('Budget Planner'!P43)</f>
        <v>0</v>
      </c>
      <c r="N77" s="240">
        <f t="shared" si="9"/>
        <v>0</v>
      </c>
      <c r="O77" s="179"/>
    </row>
    <row r="78" spans="1:15" s="232" customFormat="1" ht="24.4" customHeight="1" x14ac:dyDescent="1.1000000000000001">
      <c r="A78" s="4"/>
      <c r="B78" s="176"/>
      <c r="C78" s="176" t="str">
        <f>IF('Budget Planner'!L44="","",'Budget Planner'!L44)</f>
        <v>Other</v>
      </c>
      <c r="D78" s="76">
        <f>SUM('Expense Tracker - Week 1'!Q82)</f>
        <v>0</v>
      </c>
      <c r="E78" s="79">
        <f>SUM('Expense Tracker - Week 2'!Q82)</f>
        <v>0</v>
      </c>
      <c r="F78" s="48">
        <f>SUM('Expense Tracker - Week 3'!Q61)</f>
        <v>0</v>
      </c>
      <c r="G78" s="48">
        <f>SUM('Expense Tracker - Week 4'!Q82)</f>
        <v>0</v>
      </c>
      <c r="H78" s="79">
        <f>SUM('Expense Tracker - Week 5'!Q82)</f>
        <v>0</v>
      </c>
      <c r="I78" s="75">
        <f t="shared" si="8"/>
        <v>0</v>
      </c>
      <c r="J78" s="176"/>
      <c r="K78" s="50"/>
      <c r="L78" s="206"/>
      <c r="M78" s="239">
        <f>SUM('Budget Planner'!P44)</f>
        <v>0</v>
      </c>
      <c r="N78" s="240">
        <f t="shared" si="9"/>
        <v>0</v>
      </c>
      <c r="O78" s="179"/>
    </row>
    <row r="79" spans="1:15" s="232" customFormat="1" ht="24.4" customHeight="1" x14ac:dyDescent="1.1000000000000001">
      <c r="A79" s="4"/>
      <c r="B79" s="176"/>
      <c r="C79" s="176" t="str">
        <f>IF('Budget Planner'!L45="","",'Budget Planner'!L45)</f>
        <v>Other</v>
      </c>
      <c r="D79" s="76">
        <f>SUM('Expense Tracker - Week 1'!Q83)</f>
        <v>0</v>
      </c>
      <c r="E79" s="79">
        <f>SUM('Expense Tracker - Week 2'!Q83)</f>
        <v>0</v>
      </c>
      <c r="F79" s="48">
        <f>SUM('Expense Tracker - Week 3'!Q62)</f>
        <v>0</v>
      </c>
      <c r="G79" s="48">
        <f>SUM('Expense Tracker - Week 4'!Q83)</f>
        <v>0</v>
      </c>
      <c r="H79" s="79">
        <f>SUM('Expense Tracker - Week 5'!Q83)</f>
        <v>0</v>
      </c>
      <c r="I79" s="75">
        <f t="shared" si="8"/>
        <v>0</v>
      </c>
      <c r="J79" s="176"/>
      <c r="K79" s="50"/>
      <c r="L79" s="206"/>
      <c r="M79" s="239">
        <f>SUM('Budget Planner'!P45)</f>
        <v>0</v>
      </c>
      <c r="N79" s="240">
        <f t="shared" si="9"/>
        <v>0</v>
      </c>
      <c r="O79" s="179"/>
    </row>
    <row r="80" spans="1:15" s="232" customFormat="1" ht="24.4" customHeight="1" x14ac:dyDescent="1.1000000000000001">
      <c r="A80" s="4"/>
      <c r="B80" s="176"/>
      <c r="C80" s="176" t="str">
        <f>IF('Budget Planner'!L46="","",'Budget Planner'!L46)</f>
        <v>Other</v>
      </c>
      <c r="D80" s="76">
        <f>SUM('Expense Tracker - Week 1'!Q84)</f>
        <v>0</v>
      </c>
      <c r="E80" s="79">
        <f>SUM('Expense Tracker - Week 2'!Q84)</f>
        <v>0</v>
      </c>
      <c r="F80" s="48">
        <f>SUM('Expense Tracker - Week 3'!Q63)</f>
        <v>0</v>
      </c>
      <c r="G80" s="48">
        <f>SUM('Expense Tracker - Week 4'!Q84)</f>
        <v>0</v>
      </c>
      <c r="H80" s="79">
        <f>SUM('Expense Tracker - Week 5'!Q84)</f>
        <v>0</v>
      </c>
      <c r="I80" s="75">
        <f t="shared" si="8"/>
        <v>0</v>
      </c>
      <c r="J80" s="176"/>
      <c r="K80" s="50"/>
      <c r="L80" s="206"/>
      <c r="M80" s="239">
        <f>SUM('Budget Planner'!P46)</f>
        <v>0</v>
      </c>
      <c r="N80" s="240">
        <f t="shared" si="9"/>
        <v>0</v>
      </c>
      <c r="O80" s="179"/>
    </row>
    <row r="81" spans="1:15" s="232" customFormat="1" ht="24.4" customHeight="1" x14ac:dyDescent="1.1000000000000001">
      <c r="A81" s="4"/>
      <c r="B81" s="176"/>
      <c r="C81" s="176" t="str">
        <f>IF('Budget Planner'!L47="","",'Budget Planner'!L47)</f>
        <v>Other</v>
      </c>
      <c r="D81" s="76">
        <f>SUM('Expense Tracker - Week 1'!Q85)</f>
        <v>0</v>
      </c>
      <c r="E81" s="79">
        <f>SUM('Expense Tracker - Week 2'!Q85)</f>
        <v>0</v>
      </c>
      <c r="F81" s="48">
        <f>SUM('Expense Tracker - Week 3'!Q64)</f>
        <v>0</v>
      </c>
      <c r="G81" s="48">
        <f>SUM('Expense Tracker - Week 4'!Q85)</f>
        <v>0</v>
      </c>
      <c r="H81" s="79">
        <f>SUM('Expense Tracker - Week 5'!Q85)</f>
        <v>0</v>
      </c>
      <c r="I81" s="75">
        <f t="shared" si="8"/>
        <v>0</v>
      </c>
      <c r="J81" s="176"/>
      <c r="K81" s="50"/>
      <c r="L81" s="206"/>
      <c r="M81" s="239">
        <f>SUM('Budget Planner'!P47)</f>
        <v>0</v>
      </c>
      <c r="N81" s="240">
        <f t="shared" si="9"/>
        <v>0</v>
      </c>
      <c r="O81" s="179"/>
    </row>
    <row r="82" spans="1:15" s="232" customFormat="1" ht="24.4" customHeight="1" x14ac:dyDescent="1.1000000000000001">
      <c r="A82" s="26"/>
      <c r="B82" s="176"/>
      <c r="C82" s="176" t="str">
        <f>IF('Budget Planner'!L48="","",'Budget Planner'!L48)</f>
        <v>Other</v>
      </c>
      <c r="D82" s="76">
        <f>SUM('Expense Tracker - Week 1'!Q86)</f>
        <v>0</v>
      </c>
      <c r="E82" s="79">
        <f>SUM('Expense Tracker - Week 2'!Q86)</f>
        <v>0</v>
      </c>
      <c r="F82" s="48">
        <f>SUM('Expense Tracker - Week 3'!Q65)</f>
        <v>0</v>
      </c>
      <c r="G82" s="48">
        <f>SUM('Expense Tracker - Week 4'!Q86)</f>
        <v>0</v>
      </c>
      <c r="H82" s="79">
        <f>SUM('Expense Tracker - Week 5'!Q86)</f>
        <v>0</v>
      </c>
      <c r="I82" s="75">
        <f t="shared" si="8"/>
        <v>0</v>
      </c>
      <c r="J82" s="176"/>
      <c r="K82" s="50"/>
      <c r="L82" s="206"/>
      <c r="M82" s="239">
        <f>SUM('Budget Planner'!P49)</f>
        <v>0</v>
      </c>
      <c r="N82" s="240">
        <f t="shared" si="9"/>
        <v>0</v>
      </c>
      <c r="O82" s="179"/>
    </row>
    <row r="83" spans="1:15" s="232" customFormat="1" ht="24.4" customHeight="1" x14ac:dyDescent="1.1000000000000001">
      <c r="A83" s="26"/>
      <c r="B83" s="176"/>
      <c r="C83" s="176" t="str">
        <f>IF('Budget Planner'!L49="","",'Budget Planner'!L49)</f>
        <v>Other</v>
      </c>
      <c r="D83" s="76">
        <f>SUM('Expense Tracker - Week 1'!Q87)</f>
        <v>0</v>
      </c>
      <c r="E83" s="79">
        <f>SUM('Expense Tracker - Week 2'!Q87)</f>
        <v>0</v>
      </c>
      <c r="F83" s="48">
        <f>SUM('Expense Tracker - Week 3'!Q66)</f>
        <v>0</v>
      </c>
      <c r="G83" s="48">
        <f>SUM('Expense Tracker - Week 4'!Q87)</f>
        <v>0</v>
      </c>
      <c r="H83" s="79">
        <f>SUM('Expense Tracker - Week 5'!Q87)</f>
        <v>0</v>
      </c>
      <c r="I83" s="75">
        <f t="shared" si="8"/>
        <v>0</v>
      </c>
      <c r="J83" s="176"/>
      <c r="K83" s="49"/>
      <c r="L83" s="206"/>
      <c r="M83" s="239">
        <f>SUM('Budget Planner'!P50)</f>
        <v>0</v>
      </c>
      <c r="N83" s="240">
        <f t="shared" si="9"/>
        <v>0</v>
      </c>
      <c r="O83" s="179"/>
    </row>
    <row r="84" spans="1:15" s="232" customFormat="1" ht="19.899999999999999" customHeight="1" x14ac:dyDescent="1.85">
      <c r="A84" s="4"/>
      <c r="B84" s="176"/>
      <c r="C84" s="176"/>
      <c r="D84" s="176"/>
      <c r="E84" s="176"/>
      <c r="F84" s="176"/>
      <c r="G84" s="176"/>
      <c r="H84" s="176"/>
      <c r="I84" s="176"/>
      <c r="J84" s="176"/>
      <c r="K84" s="46"/>
      <c r="L84" s="191"/>
      <c r="M84" s="191"/>
      <c r="N84" s="191"/>
      <c r="O84" s="191"/>
    </row>
    <row r="85" spans="1:15" s="232" customFormat="1" ht="34.15" x14ac:dyDescent="1.85">
      <c r="A85" s="4"/>
      <c r="B85" s="176"/>
      <c r="C85" s="176"/>
      <c r="D85" s="176"/>
      <c r="E85" s="176"/>
      <c r="F85" s="176"/>
      <c r="G85" s="176"/>
      <c r="H85" s="200" t="s">
        <v>9</v>
      </c>
      <c r="I85" s="201">
        <f>SUM(I69:I83)</f>
        <v>0</v>
      </c>
      <c r="J85" s="202"/>
      <c r="K85" s="47"/>
      <c r="L85" s="203"/>
      <c r="M85" s="204">
        <f>SUM(M69:M83)</f>
        <v>2400</v>
      </c>
      <c r="N85" s="204">
        <f>SUM(N69:N83)</f>
        <v>2400</v>
      </c>
      <c r="O85" s="191"/>
    </row>
    <row r="86" spans="1:15" s="232" customFormat="1" ht="34.15" x14ac:dyDescent="1.85">
      <c r="A86" s="4"/>
      <c r="B86" s="176"/>
      <c r="C86" s="176"/>
      <c r="D86" s="176"/>
      <c r="E86" s="176"/>
      <c r="F86" s="176"/>
      <c r="G86" s="176"/>
      <c r="H86" s="176"/>
      <c r="I86" s="176"/>
      <c r="J86" s="176"/>
      <c r="K86" s="46"/>
      <c r="L86" s="191"/>
      <c r="M86" s="191"/>
      <c r="N86" s="191"/>
      <c r="O86" s="191"/>
    </row>
    <row r="87" spans="1:15" s="232" customFormat="1" ht="19.899999999999999" x14ac:dyDescent="1.1000000000000001">
      <c r="A87" s="4"/>
      <c r="B87" s="24"/>
      <c r="C87" s="24"/>
      <c r="D87" s="24"/>
      <c r="E87" s="24"/>
      <c r="F87" s="24"/>
      <c r="G87" s="24"/>
      <c r="H87" s="24"/>
      <c r="I87" s="24"/>
      <c r="J87" s="24"/>
      <c r="K87" s="13"/>
      <c r="L87" s="24"/>
      <c r="M87" s="24"/>
      <c r="N87" s="24"/>
      <c r="O87" s="24"/>
    </row>
    <row r="88" spans="1:15" s="232" customFormat="1" ht="31.5" customHeight="1" x14ac:dyDescent="1.1000000000000001">
      <c r="A88" s="51"/>
      <c r="B88" s="176"/>
      <c r="C88" s="212" t="str">
        <f>'Budget Planner'!C56</f>
        <v>Lifestyle (wants)</v>
      </c>
      <c r="D88" s="175" t="s">
        <v>37</v>
      </c>
      <c r="E88" s="175" t="s">
        <v>38</v>
      </c>
      <c r="F88" s="175" t="s">
        <v>39</v>
      </c>
      <c r="G88" s="175" t="s">
        <v>40</v>
      </c>
      <c r="H88" s="175" t="s">
        <v>41</v>
      </c>
      <c r="I88" s="175" t="s">
        <v>42</v>
      </c>
      <c r="J88" s="176"/>
      <c r="K88" s="50"/>
      <c r="L88" s="193"/>
      <c r="M88" s="194" t="s">
        <v>43</v>
      </c>
      <c r="N88" s="194" t="s">
        <v>44</v>
      </c>
      <c r="O88" s="179"/>
    </row>
    <row r="89" spans="1:15" s="232" customFormat="1" ht="24.95" customHeight="1" x14ac:dyDescent="1.1000000000000001">
      <c r="A89" s="51"/>
      <c r="B89" s="176"/>
      <c r="C89" s="176" t="str">
        <f>'Budget Planner'!C57</f>
        <v>Alcohol</v>
      </c>
      <c r="D89" s="80">
        <f>SUM('Expense Tracker - Week 1'!Q94)</f>
        <v>0</v>
      </c>
      <c r="E89" s="79">
        <f>SUM('Expense Tracker - Week 2'!Q94)</f>
        <v>0</v>
      </c>
      <c r="F89" s="79">
        <f>SUM('Expense Tracker - Week 3'!Q94)</f>
        <v>0</v>
      </c>
      <c r="G89" s="79">
        <f>SUM('Expense Tracker - Week 4'!Q94)</f>
        <v>0</v>
      </c>
      <c r="H89" s="79">
        <f>SUM('Expense Tracker - Week 5'!Q94)</f>
        <v>0</v>
      </c>
      <c r="I89" s="81">
        <f t="shared" ref="I89:I103" si="10">SUM(D89:H89)</f>
        <v>0</v>
      </c>
      <c r="J89" s="176"/>
      <c r="K89" s="49"/>
      <c r="L89" s="206"/>
      <c r="M89" s="239">
        <f>SUM('Budget Planner'!G57)</f>
        <v>15</v>
      </c>
      <c r="N89" s="240">
        <f t="shared" ref="N89:N103" si="11">SUM(M89-I89)</f>
        <v>15</v>
      </c>
      <c r="O89" s="179"/>
    </row>
    <row r="90" spans="1:15" s="232" customFormat="1" ht="24.95" customHeight="1" x14ac:dyDescent="1.1000000000000001">
      <c r="A90" s="51"/>
      <c r="B90" s="176"/>
      <c r="C90" s="176" t="str">
        <f>'Budget Planner'!C58</f>
        <v>Personal Grooming</v>
      </c>
      <c r="D90" s="80">
        <f>SUM('Expense Tracker - Week 1'!Q95)</f>
        <v>0</v>
      </c>
      <c r="E90" s="79">
        <f>SUM('Expense Tracker - Week 2'!Q95)</f>
        <v>0</v>
      </c>
      <c r="F90" s="79">
        <f>SUM('Expense Tracker - Week 3'!Q95)</f>
        <v>0</v>
      </c>
      <c r="G90" s="79">
        <f>SUM('Expense Tracker - Week 4'!Q95)</f>
        <v>0</v>
      </c>
      <c r="H90" s="79">
        <f>SUM('Expense Tracker - Week 5'!Q95)</f>
        <v>0</v>
      </c>
      <c r="I90" s="75">
        <f t="shared" si="10"/>
        <v>0</v>
      </c>
      <c r="J90" s="176"/>
      <c r="K90" s="50"/>
      <c r="L90" s="206"/>
      <c r="M90" s="239">
        <f>SUM('Budget Planner'!G58)</f>
        <v>15</v>
      </c>
      <c r="N90" s="240">
        <f t="shared" si="11"/>
        <v>15</v>
      </c>
      <c r="O90" s="179"/>
    </row>
    <row r="91" spans="1:15" s="232" customFormat="1" ht="24.95" customHeight="1" x14ac:dyDescent="1.1000000000000001">
      <c r="A91" s="51"/>
      <c r="B91" s="176"/>
      <c r="C91" s="176" t="str">
        <f>'Budget Planner'!C59</f>
        <v>Fun Outings</v>
      </c>
      <c r="D91" s="80">
        <f>SUM('Expense Tracker - Week 1'!Q96)</f>
        <v>0</v>
      </c>
      <c r="E91" s="79">
        <f>SUM('Expense Tracker - Week 2'!Q96)</f>
        <v>0</v>
      </c>
      <c r="F91" s="79">
        <f>SUM('Expense Tracker - Week 3'!Q96)</f>
        <v>0</v>
      </c>
      <c r="G91" s="79">
        <f>SUM('Expense Tracker - Week 4'!Q96)</f>
        <v>0</v>
      </c>
      <c r="H91" s="79">
        <f>SUM('Expense Tracker - Week 5'!Q96)</f>
        <v>0</v>
      </c>
      <c r="I91" s="75">
        <f t="shared" si="10"/>
        <v>0</v>
      </c>
      <c r="J91" s="176"/>
      <c r="K91" s="50"/>
      <c r="L91" s="206"/>
      <c r="M91" s="239">
        <f>SUM('Budget Planner'!G59)</f>
        <v>50</v>
      </c>
      <c r="N91" s="240">
        <f t="shared" si="11"/>
        <v>50</v>
      </c>
      <c r="O91" s="179"/>
    </row>
    <row r="92" spans="1:15" s="232" customFormat="1" ht="24.95" customHeight="1" x14ac:dyDescent="1.1000000000000001">
      <c r="A92" s="51"/>
      <c r="B92" s="176"/>
      <c r="C92" s="176" t="str">
        <f>'Budget Planner'!C60</f>
        <v>Gifts</v>
      </c>
      <c r="D92" s="80">
        <f>SUM('Expense Tracker - Week 1'!Q97)</f>
        <v>0</v>
      </c>
      <c r="E92" s="79">
        <f>SUM('Expense Tracker - Week 2'!Q97)</f>
        <v>0</v>
      </c>
      <c r="F92" s="79">
        <f>SUM('Expense Tracker - Week 3'!Q97)</f>
        <v>0</v>
      </c>
      <c r="G92" s="79">
        <f>SUM('Expense Tracker - Week 4'!Q97)</f>
        <v>0</v>
      </c>
      <c r="H92" s="79">
        <f>SUM('Expense Tracker - Week 5'!Q97)</f>
        <v>0</v>
      </c>
      <c r="I92" s="75">
        <f t="shared" si="10"/>
        <v>0</v>
      </c>
      <c r="J92" s="176"/>
      <c r="K92" s="50"/>
      <c r="L92" s="206"/>
      <c r="M92" s="239">
        <f>SUM('Budget Planner'!G60)</f>
        <v>25</v>
      </c>
      <c r="N92" s="240">
        <f t="shared" si="11"/>
        <v>25</v>
      </c>
      <c r="O92" s="179"/>
    </row>
    <row r="93" spans="1:15" s="232" customFormat="1" ht="24.75" customHeight="1" x14ac:dyDescent="1.1000000000000001">
      <c r="A93" s="51"/>
      <c r="B93" s="176"/>
      <c r="C93" s="176" t="str">
        <f>'Budget Planner'!C61</f>
        <v>Hobbies</v>
      </c>
      <c r="D93" s="80">
        <f>SUM('Expense Tracker - Week 1'!Q98)</f>
        <v>0</v>
      </c>
      <c r="E93" s="79">
        <f>SUM('Expense Tracker - Week 2'!Q98)</f>
        <v>0</v>
      </c>
      <c r="F93" s="79">
        <f>SUM('Expense Tracker - Week 3'!Q98)</f>
        <v>0</v>
      </c>
      <c r="G93" s="79">
        <f>SUM('Expense Tracker - Week 4'!Q98)</f>
        <v>0</v>
      </c>
      <c r="H93" s="79">
        <f>SUM('Expense Tracker - Week 5'!Q98)</f>
        <v>0</v>
      </c>
      <c r="I93" s="75">
        <f t="shared" si="10"/>
        <v>0</v>
      </c>
      <c r="J93" s="176"/>
      <c r="K93" s="50"/>
      <c r="L93" s="206"/>
      <c r="M93" s="239">
        <f>SUM('Budget Planner'!G61)</f>
        <v>50</v>
      </c>
      <c r="N93" s="240">
        <f t="shared" si="11"/>
        <v>50</v>
      </c>
      <c r="O93" s="179"/>
    </row>
    <row r="94" spans="1:15" s="232" customFormat="1" ht="24.95" customHeight="1" x14ac:dyDescent="1.1000000000000001">
      <c r="A94" s="52"/>
      <c r="B94" s="176"/>
      <c r="C94" s="176" t="str">
        <f>'Budget Planner'!C62</f>
        <v>Restaurants</v>
      </c>
      <c r="D94" s="80">
        <f>SUM('Expense Tracker - Week 1'!Q99)</f>
        <v>0</v>
      </c>
      <c r="E94" s="79">
        <f>SUM('Expense Tracker - Week 2'!Q99)</f>
        <v>0</v>
      </c>
      <c r="F94" s="79">
        <f>SUM('Expense Tracker - Week 3'!Q99)</f>
        <v>0</v>
      </c>
      <c r="G94" s="79">
        <f>SUM('Expense Tracker - Week 4'!Q99)</f>
        <v>0</v>
      </c>
      <c r="H94" s="79">
        <f>SUM('Expense Tracker - Week 5'!Q99)</f>
        <v>0</v>
      </c>
      <c r="I94" s="75">
        <f t="shared" si="10"/>
        <v>0</v>
      </c>
      <c r="J94" s="176"/>
      <c r="K94" s="50"/>
      <c r="L94" s="206"/>
      <c r="M94" s="239">
        <f>SUM('Budget Planner'!G62)</f>
        <v>100</v>
      </c>
      <c r="N94" s="240">
        <f t="shared" si="11"/>
        <v>100</v>
      </c>
      <c r="O94" s="179"/>
    </row>
    <row r="95" spans="1:15" s="232" customFormat="1" ht="24.95" customHeight="1" x14ac:dyDescent="1.1000000000000001">
      <c r="A95" s="4"/>
      <c r="B95" s="176"/>
      <c r="C95" s="176" t="str">
        <f>'Budget Planner'!C63</f>
        <v>Subscriptions</v>
      </c>
      <c r="D95" s="80">
        <f>SUM('Expense Tracker - Week 1'!Q100)</f>
        <v>0</v>
      </c>
      <c r="E95" s="79">
        <f>SUM('Expense Tracker - Week 2'!Q100)</f>
        <v>0</v>
      </c>
      <c r="F95" s="79">
        <f>SUM('Expense Tracker - Week 3'!Q100)</f>
        <v>0</v>
      </c>
      <c r="G95" s="79">
        <f>SUM('Expense Tracker - Week 4'!Q100)</f>
        <v>0</v>
      </c>
      <c r="H95" s="79">
        <f>SUM('Expense Tracker - Week 5'!Q100)</f>
        <v>0</v>
      </c>
      <c r="I95" s="75">
        <f t="shared" si="10"/>
        <v>0</v>
      </c>
      <c r="J95" s="176"/>
      <c r="K95" s="50"/>
      <c r="L95" s="206"/>
      <c r="M95" s="239">
        <f>SUM('Budget Planner'!G63)</f>
        <v>50</v>
      </c>
      <c r="N95" s="240">
        <f t="shared" si="11"/>
        <v>50</v>
      </c>
      <c r="O95" s="179"/>
    </row>
    <row r="96" spans="1:15" s="232" customFormat="1" ht="24.95" customHeight="1" x14ac:dyDescent="1.1000000000000001">
      <c r="A96" s="4"/>
      <c r="B96" s="176"/>
      <c r="C96" s="176" t="str">
        <f>'Budget Planner'!C64</f>
        <v>Pet Food</v>
      </c>
      <c r="D96" s="80">
        <f>SUM('Expense Tracker - Week 1'!Q101)</f>
        <v>0</v>
      </c>
      <c r="E96" s="79">
        <f>SUM('Expense Tracker - Week 2'!Q101)</f>
        <v>0</v>
      </c>
      <c r="F96" s="79">
        <f>SUM('Expense Tracker - Week 3'!Q101)</f>
        <v>0</v>
      </c>
      <c r="G96" s="79">
        <f>SUM('Expense Tracker - Week 4'!Q101)</f>
        <v>0</v>
      </c>
      <c r="H96" s="79">
        <f>SUM('Expense Tracker - Week 5'!Q101)</f>
        <v>0</v>
      </c>
      <c r="I96" s="75">
        <f t="shared" si="10"/>
        <v>0</v>
      </c>
      <c r="J96" s="176"/>
      <c r="K96" s="50"/>
      <c r="L96" s="206"/>
      <c r="M96" s="239">
        <f>SUM('Budget Planner'!G64)</f>
        <v>0</v>
      </c>
      <c r="N96" s="240">
        <f t="shared" si="11"/>
        <v>0</v>
      </c>
      <c r="O96" s="179"/>
    </row>
    <row r="97" spans="1:20" s="232" customFormat="1" ht="24.95" customHeight="1" x14ac:dyDescent="1.1000000000000001">
      <c r="A97" s="4"/>
      <c r="B97" s="176"/>
      <c r="C97" s="176" t="str">
        <f>'Budget Planner'!C65</f>
        <v>Vet Bills</v>
      </c>
      <c r="D97" s="80">
        <f>SUM('Expense Tracker - Week 1'!Q102)</f>
        <v>0</v>
      </c>
      <c r="E97" s="79">
        <f>SUM('Expense Tracker - Week 2'!Q102)</f>
        <v>0</v>
      </c>
      <c r="F97" s="79">
        <f>SUM('Expense Tracker - Week 3'!Q102)</f>
        <v>0</v>
      </c>
      <c r="G97" s="79">
        <f>SUM('Expense Tracker - Week 4'!Q102)</f>
        <v>0</v>
      </c>
      <c r="H97" s="79">
        <f>SUM('Expense Tracker - Week 5'!Q102)</f>
        <v>0</v>
      </c>
      <c r="I97" s="75">
        <f t="shared" si="10"/>
        <v>0</v>
      </c>
      <c r="J97" s="176"/>
      <c r="K97" s="49"/>
      <c r="L97" s="206"/>
      <c r="M97" s="239">
        <f>SUM('Budget Planner'!G65)</f>
        <v>0</v>
      </c>
      <c r="N97" s="240">
        <f t="shared" si="11"/>
        <v>0</v>
      </c>
      <c r="O97" s="179"/>
    </row>
    <row r="98" spans="1:20" s="232" customFormat="1" ht="24.95" customHeight="1" x14ac:dyDescent="1.1000000000000001">
      <c r="A98" s="4"/>
      <c r="B98" s="176"/>
      <c r="C98" s="176" t="str">
        <f>'Budget Planner'!C66</f>
        <v>Gym</v>
      </c>
      <c r="D98" s="80">
        <f>SUM('Expense Tracker - Week 1'!Q103)</f>
        <v>0</v>
      </c>
      <c r="E98" s="79">
        <f>SUM('Expense Tracker - Week 2'!Q103)</f>
        <v>0</v>
      </c>
      <c r="F98" s="79">
        <f>SUM('Expense Tracker - Week 3'!Q103)</f>
        <v>0</v>
      </c>
      <c r="G98" s="79">
        <f>SUM('Expense Tracker - Week 4'!Q103)</f>
        <v>0</v>
      </c>
      <c r="H98" s="79">
        <f>SUM('Expense Tracker - Week 5'!Q103)</f>
        <v>0</v>
      </c>
      <c r="I98" s="75">
        <f t="shared" si="10"/>
        <v>0</v>
      </c>
      <c r="J98" s="176"/>
      <c r="K98" s="50"/>
      <c r="L98" s="206"/>
      <c r="M98" s="239">
        <f>SUM('Budget Planner'!G66)</f>
        <v>0</v>
      </c>
      <c r="N98" s="240">
        <f t="shared" si="11"/>
        <v>0</v>
      </c>
      <c r="O98" s="179"/>
    </row>
    <row r="99" spans="1:20" s="232" customFormat="1" ht="24.95" customHeight="1" x14ac:dyDescent="1.1000000000000001">
      <c r="A99" s="4"/>
      <c r="B99" s="176"/>
      <c r="C99" s="176" t="str">
        <f>'Budget Planner'!C67</f>
        <v>Travel</v>
      </c>
      <c r="D99" s="80">
        <f>SUM('Expense Tracker - Week 1'!Q104)</f>
        <v>0</v>
      </c>
      <c r="E99" s="79">
        <f>SUM('Expense Tracker - Week 2'!Q104)</f>
        <v>0</v>
      </c>
      <c r="F99" s="79">
        <f>SUM('Expense Tracker - Week 3'!Q104)</f>
        <v>0</v>
      </c>
      <c r="G99" s="79">
        <f>SUM('Expense Tracker - Week 4'!Q104)</f>
        <v>0</v>
      </c>
      <c r="H99" s="79">
        <f>SUM('Expense Tracker - Week 5'!Q104)</f>
        <v>0</v>
      </c>
      <c r="I99" s="75">
        <f t="shared" si="10"/>
        <v>0</v>
      </c>
      <c r="J99" s="176"/>
      <c r="K99" s="50"/>
      <c r="L99" s="206"/>
      <c r="M99" s="239">
        <f>SUM('Budget Planner'!G67)</f>
        <v>0</v>
      </c>
      <c r="N99" s="240">
        <f t="shared" si="11"/>
        <v>0</v>
      </c>
      <c r="O99" s="179"/>
    </row>
    <row r="100" spans="1:20" s="232" customFormat="1" ht="24.95" customHeight="1" x14ac:dyDescent="1.1000000000000001">
      <c r="A100" s="4"/>
      <c r="B100" s="176"/>
      <c r="C100" s="176" t="str">
        <f>'Budget Planner'!C68</f>
        <v>Other</v>
      </c>
      <c r="D100" s="80">
        <f>SUM('Expense Tracker - Week 1'!Q105)</f>
        <v>0</v>
      </c>
      <c r="E100" s="79">
        <f>SUM('Expense Tracker - Week 2'!Q105)</f>
        <v>0</v>
      </c>
      <c r="F100" s="79">
        <f>SUM('Expense Tracker - Week 3'!Q105)</f>
        <v>0</v>
      </c>
      <c r="G100" s="79">
        <f>SUM('Expense Tracker - Week 4'!Q105)</f>
        <v>0</v>
      </c>
      <c r="H100" s="79">
        <f>SUM('Expense Tracker - Week 5'!Q105)</f>
        <v>0</v>
      </c>
      <c r="I100" s="75">
        <f t="shared" si="10"/>
        <v>0</v>
      </c>
      <c r="J100" s="176"/>
      <c r="K100" s="50"/>
      <c r="L100" s="206"/>
      <c r="M100" s="239">
        <f>SUM('Budget Planner'!G68)</f>
        <v>0</v>
      </c>
      <c r="N100" s="240">
        <f t="shared" si="11"/>
        <v>0</v>
      </c>
      <c r="O100" s="179"/>
    </row>
    <row r="101" spans="1:20" s="232" customFormat="1" ht="24.95" customHeight="1" x14ac:dyDescent="1.1000000000000001">
      <c r="A101" s="4"/>
      <c r="B101" s="176"/>
      <c r="C101" s="176" t="str">
        <f>'Budget Planner'!C69</f>
        <v>Other</v>
      </c>
      <c r="D101" s="80">
        <f>SUM('Expense Tracker - Week 1'!Q106)</f>
        <v>0</v>
      </c>
      <c r="E101" s="79">
        <f>SUM('Expense Tracker - Week 2'!Q106)</f>
        <v>0</v>
      </c>
      <c r="F101" s="79">
        <f>SUM('Expense Tracker - Week 3'!Q106)</f>
        <v>0</v>
      </c>
      <c r="G101" s="79">
        <f>SUM('Expense Tracker - Week 4'!Q106)</f>
        <v>0</v>
      </c>
      <c r="H101" s="79">
        <f>SUM('Expense Tracker - Week 5'!Q106)</f>
        <v>0</v>
      </c>
      <c r="I101" s="75">
        <f t="shared" si="10"/>
        <v>0</v>
      </c>
      <c r="J101" s="176"/>
      <c r="K101" s="50"/>
      <c r="L101" s="206"/>
      <c r="M101" s="239">
        <f>SUM('Budget Planner'!G69)</f>
        <v>0</v>
      </c>
      <c r="N101" s="240">
        <f t="shared" si="11"/>
        <v>0</v>
      </c>
      <c r="O101" s="179"/>
    </row>
    <row r="102" spans="1:20" s="232" customFormat="1" ht="24.95" customHeight="1" x14ac:dyDescent="1.1000000000000001">
      <c r="A102" s="26"/>
      <c r="B102" s="176"/>
      <c r="C102" s="176" t="str">
        <f>'Budget Planner'!C70</f>
        <v>Other</v>
      </c>
      <c r="D102" s="80">
        <f>SUM('Expense Tracker - Week 1'!Q107)</f>
        <v>0</v>
      </c>
      <c r="E102" s="79">
        <f>SUM('Expense Tracker - Week 2'!Q107)</f>
        <v>0</v>
      </c>
      <c r="F102" s="79">
        <f>SUM('Expense Tracker - Week 3'!Q107)</f>
        <v>0</v>
      </c>
      <c r="G102" s="79">
        <f>SUM('Expense Tracker - Week 4'!Q107)</f>
        <v>0</v>
      </c>
      <c r="H102" s="79">
        <f>SUM('Expense Tracker - Week 5'!Q107)</f>
        <v>0</v>
      </c>
      <c r="I102" s="75">
        <f t="shared" si="10"/>
        <v>0</v>
      </c>
      <c r="J102" s="176"/>
      <c r="K102" s="50"/>
      <c r="L102" s="206"/>
      <c r="M102" s="239">
        <f>SUM('Budget Planner'!G70)</f>
        <v>0</v>
      </c>
      <c r="N102" s="240">
        <f t="shared" si="11"/>
        <v>0</v>
      </c>
      <c r="O102" s="179"/>
    </row>
    <row r="103" spans="1:20" s="232" customFormat="1" ht="24.95" customHeight="1" x14ac:dyDescent="1.1000000000000001">
      <c r="A103" s="26"/>
      <c r="B103" s="176"/>
      <c r="C103" s="176" t="str">
        <f>'Budget Planner'!C71</f>
        <v>Other</v>
      </c>
      <c r="D103" s="80">
        <f>SUM('Expense Tracker - Week 1'!Q108)</f>
        <v>0</v>
      </c>
      <c r="E103" s="79">
        <f>SUM('Expense Tracker - Week 2'!Q108)</f>
        <v>0</v>
      </c>
      <c r="F103" s="79">
        <f>SUM('Expense Tracker - Week 3'!Q108)</f>
        <v>0</v>
      </c>
      <c r="G103" s="79">
        <f>SUM('Expense Tracker - Week 4'!Q108)</f>
        <v>0</v>
      </c>
      <c r="H103" s="79">
        <f>SUM('Expense Tracker - Week 5'!Q108)</f>
        <v>0</v>
      </c>
      <c r="I103" s="75">
        <f t="shared" si="10"/>
        <v>0</v>
      </c>
      <c r="J103" s="176"/>
      <c r="K103" s="49"/>
      <c r="L103" s="206"/>
      <c r="M103" s="239">
        <f>SUM('Budget Planner'!G71)</f>
        <v>0</v>
      </c>
      <c r="N103" s="240">
        <f t="shared" si="11"/>
        <v>0</v>
      </c>
      <c r="O103" s="179"/>
    </row>
    <row r="104" spans="1:20" s="232" customFormat="1" ht="19.899999999999999" customHeight="1" x14ac:dyDescent="1.85">
      <c r="A104" s="4"/>
      <c r="B104" s="176"/>
      <c r="C104" s="176"/>
      <c r="D104" s="176"/>
      <c r="E104" s="176"/>
      <c r="F104" s="176"/>
      <c r="G104" s="176"/>
      <c r="H104" s="176"/>
      <c r="I104" s="176"/>
      <c r="J104" s="176"/>
      <c r="K104" s="46"/>
      <c r="L104" s="191"/>
      <c r="M104" s="191"/>
      <c r="N104" s="191"/>
      <c r="O104" s="191"/>
    </row>
    <row r="105" spans="1:20" s="232" customFormat="1" ht="34.15" x14ac:dyDescent="1.85">
      <c r="A105" s="4"/>
      <c r="B105" s="176"/>
      <c r="C105" s="176"/>
      <c r="D105" s="176"/>
      <c r="E105" s="176"/>
      <c r="F105" s="176"/>
      <c r="G105" s="176"/>
      <c r="H105" s="200" t="s">
        <v>9</v>
      </c>
      <c r="I105" s="201">
        <f>SUM(I89:I103)</f>
        <v>0</v>
      </c>
      <c r="J105" s="202"/>
      <c r="K105" s="47"/>
      <c r="L105" s="203"/>
      <c r="M105" s="204">
        <f>SUM(M89:M103)</f>
        <v>305</v>
      </c>
      <c r="N105" s="204">
        <f>SUM(N89:N103)</f>
        <v>305</v>
      </c>
      <c r="O105" s="191"/>
    </row>
    <row r="106" spans="1:20" s="232" customFormat="1" ht="34.15" x14ac:dyDescent="1.85">
      <c r="A106" s="4"/>
      <c r="B106" s="176"/>
      <c r="C106" s="176"/>
      <c r="D106" s="176"/>
      <c r="E106" s="176"/>
      <c r="F106" s="176"/>
      <c r="G106" s="176"/>
      <c r="H106" s="176"/>
      <c r="I106" s="176"/>
      <c r="J106" s="176"/>
      <c r="K106" s="46"/>
      <c r="L106" s="191"/>
      <c r="M106" s="191"/>
      <c r="N106" s="191"/>
      <c r="O106" s="191"/>
    </row>
    <row r="107" spans="1:20" s="232" customFormat="1" ht="19.899999999999999" x14ac:dyDescent="1.1000000000000001">
      <c r="A107" s="4"/>
      <c r="B107" s="24"/>
      <c r="C107" s="24"/>
      <c r="D107" s="24"/>
      <c r="E107" s="24"/>
      <c r="F107" s="24"/>
      <c r="G107" s="24"/>
      <c r="H107" s="24"/>
      <c r="I107" s="24"/>
      <c r="J107" s="24"/>
      <c r="K107" s="13"/>
      <c r="L107" s="24"/>
      <c r="M107" s="24"/>
      <c r="N107" s="24"/>
      <c r="O107" s="24"/>
    </row>
    <row r="108" spans="1:20" s="232" customFormat="1" ht="19.899999999999999" x14ac:dyDescent="1.1000000000000001">
      <c r="A108" s="4"/>
      <c r="B108" s="198"/>
      <c r="C108" s="198"/>
      <c r="D108" s="198"/>
      <c r="E108" s="198"/>
      <c r="F108" s="198"/>
      <c r="G108" s="198"/>
      <c r="H108" s="198"/>
      <c r="I108" s="198"/>
      <c r="J108" s="198"/>
      <c r="K108" s="36"/>
      <c r="L108" s="208"/>
      <c r="M108" s="185" t="s">
        <v>45</v>
      </c>
      <c r="N108" s="185" t="s">
        <v>46</v>
      </c>
      <c r="O108" s="208"/>
    </row>
    <row r="109" spans="1:20" s="232" customFormat="1" ht="37.9" x14ac:dyDescent="1.1000000000000001">
      <c r="A109" s="4"/>
      <c r="B109" s="198"/>
      <c r="C109" s="251" t="s">
        <v>47</v>
      </c>
      <c r="D109" s="250"/>
      <c r="E109" s="250"/>
      <c r="F109" s="250"/>
      <c r="G109" s="250"/>
      <c r="H109" s="250"/>
      <c r="I109" s="213">
        <f>SUM(I25,I65,I45,I85,I105)</f>
        <v>0</v>
      </c>
      <c r="J109" s="214"/>
      <c r="K109" s="36"/>
      <c r="L109" s="215"/>
      <c r="M109" s="216">
        <f>SUM(M85 + M45 + M65 + M25,M105)</f>
        <v>7788</v>
      </c>
      <c r="N109" s="216">
        <f>SUM(N85 + N45 + N65 + N25 + N105)</f>
        <v>7788</v>
      </c>
      <c r="O109" s="215"/>
    </row>
    <row r="110" spans="1:20" s="232" customFormat="1" ht="19.899999999999999" x14ac:dyDescent="0.35">
      <c r="A110" s="4"/>
      <c r="B110" s="198"/>
      <c r="C110" s="198"/>
      <c r="D110" s="198"/>
      <c r="E110" s="198"/>
      <c r="F110" s="198"/>
      <c r="G110" s="198"/>
      <c r="H110" s="198"/>
      <c r="I110" s="198"/>
      <c r="J110" s="198"/>
      <c r="K110" s="110"/>
      <c r="L110" s="215"/>
      <c r="M110" s="215"/>
      <c r="N110" s="215"/>
      <c r="O110" s="215"/>
    </row>
    <row r="111" spans="1:20" s="232" customFormat="1" ht="19.899999999999999" x14ac:dyDescent="1.1000000000000001">
      <c r="A111" s="4"/>
      <c r="B111" s="24"/>
      <c r="C111" s="24"/>
      <c r="D111" s="24"/>
      <c r="E111" s="24"/>
      <c r="F111" s="24"/>
      <c r="G111" s="24"/>
      <c r="H111" s="24"/>
      <c r="I111" s="24"/>
      <c r="J111" s="113"/>
      <c r="K111" s="98"/>
      <c r="L111" s="63"/>
      <c r="M111" s="63"/>
      <c r="N111" s="63"/>
      <c r="O111" s="111"/>
      <c r="P111" s="234"/>
    </row>
    <row r="112" spans="1:20" s="232" customFormat="1" ht="32.25" customHeight="1" x14ac:dyDescent="1.85">
      <c r="A112" s="52"/>
      <c r="B112" s="256" t="s">
        <v>99</v>
      </c>
      <c r="C112" s="257"/>
      <c r="D112" s="257"/>
      <c r="E112" s="257"/>
      <c r="F112" s="257"/>
      <c r="G112" s="257"/>
      <c r="H112" s="257"/>
      <c r="I112" s="257"/>
      <c r="J112" s="257"/>
      <c r="K112" s="55"/>
      <c r="L112" s="56"/>
      <c r="M112" s="219" t="s">
        <v>48</v>
      </c>
      <c r="N112" s="220"/>
      <c r="O112" s="57"/>
      <c r="R112" s="105" t="s">
        <v>96</v>
      </c>
      <c r="S112" s="105" t="s">
        <v>43</v>
      </c>
      <c r="T112" s="105" t="s">
        <v>100</v>
      </c>
    </row>
    <row r="113" spans="1:20" s="232" customFormat="1" ht="19.899999999999999" x14ac:dyDescent="1.1000000000000001">
      <c r="A113" s="52"/>
      <c r="B113" s="235"/>
      <c r="C113" s="235"/>
      <c r="D113" s="235"/>
      <c r="E113" s="235"/>
      <c r="F113" s="235"/>
      <c r="G113" s="235"/>
      <c r="H113" s="217"/>
      <c r="I113" s="217"/>
      <c r="J113" s="217"/>
      <c r="K113" s="41"/>
      <c r="L113" s="56"/>
      <c r="M113" s="221"/>
      <c r="N113" s="222"/>
      <c r="O113" s="57"/>
      <c r="R113" s="105" t="s">
        <v>110</v>
      </c>
      <c r="S113" s="114">
        <f>M25</f>
        <v>3038</v>
      </c>
      <c r="T113" s="114">
        <f>N25</f>
        <v>3038</v>
      </c>
    </row>
    <row r="114" spans="1:20" s="232" customFormat="1" ht="19.899999999999999" x14ac:dyDescent="1.1000000000000001">
      <c r="A114" s="52"/>
      <c r="B114" s="235"/>
      <c r="C114" s="235"/>
      <c r="D114" s="235"/>
      <c r="E114" s="235"/>
      <c r="F114" s="235"/>
      <c r="G114" s="235"/>
      <c r="H114" s="217"/>
      <c r="I114" s="217"/>
      <c r="J114" s="217"/>
      <c r="K114" s="41"/>
      <c r="L114" s="56"/>
      <c r="M114" s="223" t="s">
        <v>101</v>
      </c>
      <c r="N114" s="224">
        <f>SUM('Budget Planner'!P57)</f>
        <v>9017.64</v>
      </c>
      <c r="O114" s="57"/>
      <c r="R114" s="105" t="s">
        <v>88</v>
      </c>
      <c r="S114" s="114">
        <f>M45</f>
        <v>1460</v>
      </c>
      <c r="T114" s="114">
        <f>N45</f>
        <v>1460</v>
      </c>
    </row>
    <row r="115" spans="1:20" s="232" customFormat="1" ht="19.899999999999999" x14ac:dyDescent="1.1000000000000001">
      <c r="A115" s="52"/>
      <c r="B115" s="235"/>
      <c r="C115" s="235"/>
      <c r="D115" s="235"/>
      <c r="E115" s="235"/>
      <c r="F115" s="235"/>
      <c r="G115" s="235"/>
      <c r="H115" s="217"/>
      <c r="I115" s="217"/>
      <c r="J115" s="217"/>
      <c r="K115" s="41"/>
      <c r="L115" s="56"/>
      <c r="M115" s="223" t="s">
        <v>43</v>
      </c>
      <c r="N115" s="225">
        <f>SUM(M25,M65,M45,M85,M105)</f>
        <v>7788</v>
      </c>
      <c r="O115" s="57"/>
      <c r="R115" s="105" t="s">
        <v>91</v>
      </c>
      <c r="S115" s="114">
        <f>M65</f>
        <v>585</v>
      </c>
      <c r="T115" s="114">
        <f>N65</f>
        <v>585</v>
      </c>
    </row>
    <row r="116" spans="1:20" s="232" customFormat="1" ht="22.9" x14ac:dyDescent="1.25">
      <c r="A116" s="112"/>
      <c r="B116" s="235"/>
      <c r="C116" s="235"/>
      <c r="D116" s="235"/>
      <c r="E116" s="235"/>
      <c r="F116" s="235"/>
      <c r="G116" s="235"/>
      <c r="H116" s="217"/>
      <c r="I116" s="217"/>
      <c r="J116" s="217"/>
      <c r="K116" s="41"/>
      <c r="L116" s="56"/>
      <c r="M116" s="223" t="s">
        <v>102</v>
      </c>
      <c r="N116" s="226">
        <f>I109</f>
        <v>0</v>
      </c>
      <c r="O116" s="57"/>
      <c r="R116" s="105" t="s">
        <v>92</v>
      </c>
      <c r="S116" s="114">
        <f>M85</f>
        <v>2400</v>
      </c>
      <c r="T116" s="114">
        <f>N85</f>
        <v>2400</v>
      </c>
    </row>
    <row r="117" spans="1:20" s="232" customFormat="1" ht="57.6" customHeight="1" x14ac:dyDescent="1.45">
      <c r="A117" s="112"/>
      <c r="B117" s="235"/>
      <c r="C117" s="235"/>
      <c r="D117" s="235"/>
      <c r="E117" s="235"/>
      <c r="F117" s="235"/>
      <c r="G117" s="235"/>
      <c r="H117" s="217"/>
      <c r="I117" s="217"/>
      <c r="J117" s="217"/>
      <c r="K117" s="41"/>
      <c r="L117" s="56"/>
      <c r="M117" s="252" t="str">
        <f>IF(M118&gt;=0,"Good job! You Are Under Budget By:","You Went Over Budget By:")</f>
        <v>Good job! You Are Under Budget By:</v>
      </c>
      <c r="N117" s="253"/>
      <c r="O117" s="57"/>
      <c r="R117" s="105" t="s">
        <v>120</v>
      </c>
      <c r="S117" s="114">
        <f>M105</f>
        <v>305</v>
      </c>
      <c r="T117" s="114">
        <f>N105</f>
        <v>305</v>
      </c>
    </row>
    <row r="118" spans="1:20" s="232" customFormat="1" ht="31.5" customHeight="1" x14ac:dyDescent="1.1000000000000001">
      <c r="A118" s="112"/>
      <c r="B118" s="235"/>
      <c r="C118" s="235"/>
      <c r="D118" s="235"/>
      <c r="E118" s="235"/>
      <c r="F118" s="235"/>
      <c r="G118" s="235"/>
      <c r="H118" s="217"/>
      <c r="I118" s="217"/>
      <c r="J118" s="217"/>
      <c r="K118" s="41"/>
      <c r="L118" s="60"/>
      <c r="M118" s="254">
        <f>SUM(N115 - N116)</f>
        <v>7788</v>
      </c>
      <c r="N118" s="255"/>
      <c r="O118" s="57"/>
    </row>
    <row r="119" spans="1:20" s="232" customFormat="1" ht="59.65" x14ac:dyDescent="1.1000000000000001">
      <c r="A119" s="112"/>
      <c r="B119" s="235"/>
      <c r="C119" s="235"/>
      <c r="D119" s="235"/>
      <c r="E119" s="235"/>
      <c r="F119" s="235"/>
      <c r="G119" s="235"/>
      <c r="H119" s="217"/>
      <c r="I119" s="217"/>
      <c r="J119" s="217"/>
      <c r="K119" s="36"/>
      <c r="L119" s="60"/>
      <c r="M119" s="227" t="str">
        <f>IF(N119&gt;=0,"Your Remaining Margin is:","You've Exceeded Your Income By:")</f>
        <v>Your Remaining Margin is:</v>
      </c>
      <c r="N119" s="228">
        <f>SUM(N114 - N116)</f>
        <v>9017.64</v>
      </c>
      <c r="O119" s="57"/>
    </row>
    <row r="120" spans="1:20" s="232" customFormat="1" ht="19.899999999999999" x14ac:dyDescent="1.1000000000000001">
      <c r="A120" s="112"/>
      <c r="B120" s="217"/>
      <c r="C120" s="217"/>
      <c r="D120" s="218"/>
      <c r="E120" s="218"/>
      <c r="F120" s="217"/>
      <c r="G120" s="217"/>
      <c r="H120" s="217"/>
      <c r="I120" s="217"/>
      <c r="J120" s="217"/>
      <c r="K120" s="39"/>
      <c r="L120" s="60"/>
      <c r="M120" s="229"/>
      <c r="N120" s="230"/>
      <c r="O120" s="57"/>
    </row>
    <row r="121" spans="1:20" s="232" customFormat="1" ht="23.25" x14ac:dyDescent="1.55">
      <c r="A121" s="52"/>
      <c r="B121" s="217"/>
      <c r="C121" s="217"/>
      <c r="D121" s="218"/>
      <c r="E121" s="218"/>
      <c r="F121" s="217"/>
      <c r="G121" s="217"/>
      <c r="H121" s="217"/>
      <c r="I121" s="217"/>
      <c r="J121" s="217"/>
      <c r="K121" s="39"/>
      <c r="L121" s="56"/>
      <c r="M121" s="245" t="s">
        <v>49</v>
      </c>
      <c r="N121" s="246"/>
      <c r="O121" s="57"/>
    </row>
    <row r="122" spans="1:20" s="232" customFormat="1" ht="19.899999999999999" x14ac:dyDescent="1.1000000000000001">
      <c r="A122" s="52"/>
      <c r="B122" s="217"/>
      <c r="C122" s="217"/>
      <c r="D122" s="218"/>
      <c r="E122" s="218"/>
      <c r="F122" s="217"/>
      <c r="G122" s="217"/>
      <c r="H122" s="217"/>
      <c r="I122" s="217"/>
      <c r="J122" s="217"/>
      <c r="K122" s="39"/>
      <c r="L122" s="62"/>
      <c r="M122" s="231"/>
      <c r="N122" s="231"/>
      <c r="O122" s="64"/>
    </row>
    <row r="123" spans="1:20" s="232" customFormat="1" ht="19.899999999999999" x14ac:dyDescent="1.1000000000000001">
      <c r="A123" s="118"/>
      <c r="B123" s="119"/>
      <c r="C123" s="119"/>
      <c r="D123" s="119"/>
      <c r="E123" s="54"/>
      <c r="F123" s="53"/>
      <c r="G123" s="53"/>
      <c r="H123" s="55"/>
      <c r="I123" s="55"/>
      <c r="J123" s="55"/>
      <c r="K123" s="39"/>
    </row>
    <row r="124" spans="1:20" s="232" customFormat="1" ht="41.25" customHeight="1" x14ac:dyDescent="1.1000000000000001">
      <c r="A124" s="120"/>
      <c r="B124" s="121" t="str">
        <f>C8</f>
        <v>Fixed Expenses (needs)</v>
      </c>
      <c r="C124" s="122">
        <f>I25</f>
        <v>0</v>
      </c>
      <c r="D124" s="123"/>
      <c r="E124" s="59"/>
      <c r="F124" s="55"/>
      <c r="G124" s="55"/>
      <c r="H124" s="55"/>
      <c r="I124" s="55"/>
      <c r="J124" s="55"/>
      <c r="K124" s="39"/>
    </row>
    <row r="125" spans="1:20" s="232" customFormat="1" ht="41.25" customHeight="1" x14ac:dyDescent="1.1000000000000001">
      <c r="A125" s="120"/>
      <c r="B125" s="124" t="str">
        <f>C48</f>
        <v>Transportation (needs)</v>
      </c>
      <c r="C125" s="125">
        <f>I65</f>
        <v>0</v>
      </c>
      <c r="D125" s="123"/>
      <c r="E125" s="59"/>
      <c r="F125" s="55"/>
      <c r="G125" s="55"/>
      <c r="H125" s="55"/>
      <c r="I125" s="55"/>
      <c r="J125" s="55"/>
      <c r="K125" s="39"/>
    </row>
    <row r="126" spans="1:20" s="232" customFormat="1" ht="41.25" customHeight="1" x14ac:dyDescent="1.1000000000000001">
      <c r="A126" s="120"/>
      <c r="B126" s="126" t="str">
        <f>C28</f>
        <v>Living (needs)</v>
      </c>
      <c r="C126" s="127">
        <f>I45</f>
        <v>0</v>
      </c>
      <c r="D126" s="123"/>
      <c r="E126" s="59"/>
      <c r="F126" s="55"/>
      <c r="G126" s="55"/>
      <c r="H126" s="55"/>
      <c r="I126" s="55"/>
      <c r="J126" s="55"/>
      <c r="K126" s="39"/>
    </row>
    <row r="127" spans="1:20" s="232" customFormat="1" ht="31.5" customHeight="1" x14ac:dyDescent="1.1000000000000001">
      <c r="A127" s="118"/>
      <c r="B127" s="126"/>
      <c r="C127" s="127"/>
      <c r="D127" s="123"/>
      <c r="E127" s="58"/>
      <c r="F127" s="55"/>
      <c r="G127" s="55"/>
      <c r="H127" s="55"/>
      <c r="I127" s="55"/>
      <c r="J127" s="55"/>
      <c r="K127" s="39"/>
    </row>
    <row r="128" spans="1:20" s="232" customFormat="1" ht="15.75" customHeight="1" x14ac:dyDescent="1.1000000000000001">
      <c r="A128" s="128"/>
      <c r="B128" s="126" t="str">
        <f>C68</f>
        <v>Savings &amp; Giving (savings)</v>
      </c>
      <c r="C128" s="127">
        <f>I85</f>
        <v>0</v>
      </c>
      <c r="D128" s="123"/>
      <c r="E128" s="58"/>
      <c r="F128" s="55"/>
      <c r="G128" s="55"/>
      <c r="H128" s="55"/>
      <c r="I128" s="55"/>
      <c r="J128" s="55"/>
      <c r="K128" s="39"/>
    </row>
    <row r="129" spans="1:15" s="232" customFormat="1" ht="15.75" customHeight="1" x14ac:dyDescent="1.1000000000000001">
      <c r="A129" s="128"/>
      <c r="B129" s="123"/>
      <c r="C129" s="123"/>
      <c r="D129" s="123"/>
      <c r="E129" s="58"/>
      <c r="F129" s="55"/>
      <c r="G129" s="55"/>
      <c r="H129" s="55"/>
      <c r="I129" s="55"/>
      <c r="J129" s="55"/>
      <c r="K129" s="39"/>
    </row>
    <row r="130" spans="1:15" s="232" customFormat="1" ht="15.75" customHeight="1" x14ac:dyDescent="1.1000000000000001">
      <c r="B130" s="58"/>
      <c r="C130" s="58"/>
      <c r="D130" s="58"/>
      <c r="E130" s="58"/>
      <c r="F130" s="55"/>
      <c r="G130" s="55"/>
      <c r="H130" s="55"/>
      <c r="I130" s="55"/>
      <c r="J130" s="55"/>
      <c r="K130" s="39"/>
    </row>
    <row r="131" spans="1:15" s="232" customFormat="1" ht="15.75" customHeight="1" x14ac:dyDescent="1.1000000000000001">
      <c r="B131" s="58"/>
      <c r="C131" s="58"/>
      <c r="D131" s="58"/>
      <c r="E131" s="58"/>
      <c r="F131" s="55"/>
      <c r="G131" s="55"/>
      <c r="H131" s="55"/>
      <c r="I131" s="55"/>
      <c r="J131" s="55"/>
      <c r="K131" s="39"/>
      <c r="L131" s="65"/>
      <c r="M131" s="58"/>
      <c r="N131" s="58"/>
      <c r="O131" s="58"/>
    </row>
    <row r="132" spans="1:15" s="232" customFormat="1" ht="15.75" customHeight="1" x14ac:dyDescent="1.25">
      <c r="B132" s="66"/>
      <c r="C132" s="66"/>
      <c r="D132" s="66"/>
      <c r="E132" s="66"/>
      <c r="F132" s="67"/>
      <c r="G132" s="67"/>
      <c r="H132" s="67"/>
      <c r="I132" s="68"/>
      <c r="J132" s="68"/>
      <c r="K132" s="68"/>
      <c r="L132" s="13"/>
      <c r="M132" s="13"/>
      <c r="N132" s="236"/>
      <c r="O132" s="69"/>
    </row>
    <row r="133" spans="1:15" s="232" customFormat="1" ht="15.75" customHeight="1" x14ac:dyDescent="1.1000000000000001">
      <c r="B133" s="66"/>
      <c r="C133" s="66"/>
      <c r="D133" s="66"/>
      <c r="E133" s="66"/>
      <c r="F133" s="67"/>
      <c r="G133" s="67"/>
      <c r="H133" s="67"/>
      <c r="I133" s="68"/>
      <c r="J133" s="68"/>
      <c r="K133" s="68"/>
      <c r="L133" s="13"/>
      <c r="M133" s="13"/>
      <c r="N133" s="13"/>
      <c r="O133" s="69"/>
    </row>
    <row r="134" spans="1:15" s="232" customFormat="1" ht="15.75" customHeight="1" x14ac:dyDescent="1.1000000000000001">
      <c r="B134" s="66"/>
      <c r="C134" s="66"/>
      <c r="D134" s="66"/>
      <c r="E134" s="66"/>
      <c r="F134" s="67"/>
      <c r="G134" s="67"/>
      <c r="H134" s="67"/>
      <c r="I134" s="68"/>
      <c r="J134" s="68"/>
      <c r="K134" s="68"/>
      <c r="L134" s="13"/>
      <c r="M134" s="13"/>
      <c r="N134" s="13"/>
      <c r="O134" s="69"/>
    </row>
    <row r="135" spans="1:15" s="232" customFormat="1" ht="15.75" customHeight="1" x14ac:dyDescent="1.1000000000000001">
      <c r="B135" s="58"/>
      <c r="C135" s="58"/>
      <c r="D135" s="58"/>
      <c r="E135" s="58"/>
      <c r="F135" s="55"/>
      <c r="G135" s="55"/>
      <c r="H135" s="55"/>
      <c r="I135" s="13"/>
      <c r="J135" s="13"/>
      <c r="K135" s="13"/>
      <c r="L135" s="13"/>
      <c r="M135" s="13"/>
      <c r="N135" s="13"/>
      <c r="O135" s="61"/>
    </row>
  </sheetData>
  <sheetProtection sheet="1" objects="1" scenarios="1" selectLockedCells="1"/>
  <mergeCells count="9">
    <mergeCell ref="A1:O2"/>
    <mergeCell ref="A4:O4"/>
    <mergeCell ref="M121:N121"/>
    <mergeCell ref="C6:I6"/>
    <mergeCell ref="M6:N6"/>
    <mergeCell ref="C109:H109"/>
    <mergeCell ref="M117:N117"/>
    <mergeCell ref="M118:N118"/>
    <mergeCell ref="B112:J112"/>
  </mergeCells>
  <conditionalFormatting sqref="M118:N118">
    <cfRule type="cellIs" dxfId="9" priority="9" operator="lessThan">
      <formula>0</formula>
    </cfRule>
  </conditionalFormatting>
  <conditionalFormatting sqref="N9:N23 N29:N43 N49:N63 N69:N83">
    <cfRule type="cellIs" dxfId="8" priority="6" operator="lessThan">
      <formula>0</formula>
    </cfRule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N89:N103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equal">
      <formula>0</formula>
    </cfRule>
  </conditionalFormatting>
  <conditionalFormatting sqref="N109">
    <cfRule type="cellIs" dxfId="2" priority="12" operator="lessThan">
      <formula>0</formula>
    </cfRule>
  </conditionalFormatting>
  <conditionalFormatting sqref="N119">
    <cfRule type="cellIs" dxfId="1" priority="10" operator="lessThan">
      <formula>0</formula>
    </cfRule>
    <cfRule type="cellIs" dxfId="0" priority="11" operator="greaterThanOrEqual">
      <formula>0</formula>
    </cfRule>
  </conditionalFormatting>
  <pageMargins left="0.7" right="0.7" top="0.75" bottom="0.75" header="0.3" footer="0.3"/>
  <pageSetup orientation="portrait" horizontalDpi="0" verticalDpi="0" r:id="rId1"/>
  <headerFooter>
    <oddFooter>&amp;L_x000D_&amp;1#&amp;"Calibri"&amp;10&amp;K000000 Confidential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"/>
  <sheetViews>
    <sheetView workbookViewId="0"/>
  </sheetViews>
  <sheetFormatPr defaultColWidth="12.6640625" defaultRowHeight="15.75" customHeight="1" x14ac:dyDescent="0.35"/>
  <sheetData/>
  <pageMargins left="0.7" right="0.7" top="0.75" bottom="0.75" header="0.3" footer="0.3"/>
  <headerFooter>
    <oddFooter>&amp;L_x000D_&amp;1#&amp;"Calibri"&amp;10&amp;K000000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Budget Planner</vt:lpstr>
      <vt:lpstr>Expense Tracker - Week 1</vt:lpstr>
      <vt:lpstr>Expense Tracker - Week 2</vt:lpstr>
      <vt:lpstr>Expense Tracker - Week 3</vt:lpstr>
      <vt:lpstr>Expense Tracker - Week 4</vt:lpstr>
      <vt:lpstr>Expense Tracker - Week 5</vt:lpstr>
      <vt:lpstr>Summary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Jordan</dc:creator>
  <cp:lastModifiedBy>Jordan Isaac</cp:lastModifiedBy>
  <dcterms:created xsi:type="dcterms:W3CDTF">2025-06-04T18:37:38Z</dcterms:created>
  <dcterms:modified xsi:type="dcterms:W3CDTF">2026-05-12T20:40:33Z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01d126-f07f-4918-b0aa-bc87cfc3d94c_Enabled">
    <vt:lpwstr>true</vt:lpwstr>
  </property>
  <property fmtid="{D5CDD505-2E9C-101B-9397-08002B2CF9AE}" pid="3" name="MSIP_Label_4d01d126-f07f-4918-b0aa-bc87cfc3d94c_SetDate">
    <vt:lpwstr>2025-06-04T18:37:12Z</vt:lpwstr>
  </property>
  <property fmtid="{D5CDD505-2E9C-101B-9397-08002B2CF9AE}" pid="4" name="MSIP_Label_4d01d126-f07f-4918-b0aa-bc87cfc3d94c_Method">
    <vt:lpwstr>Standard</vt:lpwstr>
  </property>
  <property fmtid="{D5CDD505-2E9C-101B-9397-08002B2CF9AE}" pid="5" name="MSIP_Label_4d01d126-f07f-4918-b0aa-bc87cfc3d94c_Name">
    <vt:lpwstr>4d01d126-f07f-4918-b0aa-bc87cfc3d94c</vt:lpwstr>
  </property>
  <property fmtid="{D5CDD505-2E9C-101B-9397-08002B2CF9AE}" pid="6" name="MSIP_Label_4d01d126-f07f-4918-b0aa-bc87cfc3d94c_SiteId">
    <vt:lpwstr>381bc0d4-55c9-4913-8272-328a0326a91b</vt:lpwstr>
  </property>
  <property fmtid="{D5CDD505-2E9C-101B-9397-08002B2CF9AE}" pid="7" name="MSIP_Label_4d01d126-f07f-4918-b0aa-bc87cfc3d94c_ActionId">
    <vt:lpwstr>54f9f72b-a4ad-478e-ac1d-cbb52b6bdd3b</vt:lpwstr>
  </property>
  <property fmtid="{D5CDD505-2E9C-101B-9397-08002B2CF9AE}" pid="8" name="MSIP_Label_4d01d126-f07f-4918-b0aa-bc87cfc3d94c_ContentBits">
    <vt:lpwstr>2</vt:lpwstr>
  </property>
  <property fmtid="{D5CDD505-2E9C-101B-9397-08002B2CF9AE}" pid="9" name="MSIP_Label_4d01d126-f07f-4918-b0aa-bc87cfc3d94c_Tag">
    <vt:lpwstr>10, 3, 0, 1</vt:lpwstr>
  </property>
</Properties>
</file>