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6" yWindow="-252" windowWidth="9408" windowHeight="7296" activeTab="1"/>
  </bookViews>
  <sheets>
    <sheet name="COST PER WRAP " sheetId="23" r:id="rId1"/>
    <sheet name="ROLL CALCULATOR " sheetId="21" r:id="rId2"/>
  </sheets>
  <definedNames>
    <definedName name="_xlnm.Print_Area" localSheetId="1">'ROLL CALCULATOR '!$A$1:$L$21</definedName>
  </definedNames>
  <calcPr calcId="124519"/>
</workbook>
</file>

<file path=xl/calcChain.xml><?xml version="1.0" encoding="utf-8"?>
<calcChain xmlns="http://schemas.openxmlformats.org/spreadsheetml/2006/main">
  <c r="H9" i="21"/>
  <c r="H11" s="1"/>
  <c r="B9"/>
  <c r="B11" s="1"/>
  <c r="C9" i="23" l="1"/>
  <c r="D7"/>
  <c r="C8"/>
  <c r="C7"/>
  <c r="C6"/>
  <c r="D6" s="1"/>
  <c r="D11"/>
  <c r="C23"/>
  <c r="H8" i="21"/>
  <c r="H7"/>
  <c r="H6"/>
  <c r="H5"/>
  <c r="D8" i="23" s="1"/>
  <c r="C10" l="1"/>
  <c r="C17"/>
  <c r="B12" i="21" l="1"/>
  <c r="B13" s="1"/>
  <c r="C12" i="23"/>
  <c r="C18" s="1"/>
  <c r="D9"/>
  <c r="D17" s="1"/>
  <c r="D10" l="1"/>
  <c r="D12" s="1"/>
  <c r="D18" s="1"/>
  <c r="D19" s="1"/>
  <c r="D13" l="1"/>
  <c r="D22"/>
  <c r="D23" s="1"/>
  <c r="D24" s="1"/>
  <c r="H12" i="21"/>
  <c r="H13" s="1"/>
</calcChain>
</file>

<file path=xl/sharedStrings.xml><?xml version="1.0" encoding="utf-8"?>
<sst xmlns="http://schemas.openxmlformats.org/spreadsheetml/2006/main" count="101" uniqueCount="56">
  <si>
    <t>%</t>
  </si>
  <si>
    <t>$</t>
  </si>
  <si>
    <t>CURRENT PRODUCT</t>
  </si>
  <si>
    <t>ROLL WEIGHT/LENGTH</t>
  </si>
  <si>
    <t>ROLL OD, INCH</t>
  </si>
  <si>
    <t>Adjust to application</t>
  </si>
  <si>
    <t>CORE ID, INCH</t>
  </si>
  <si>
    <t>CORE OD, INCH</t>
  </si>
  <si>
    <t>ROLL WIDTH, INCH</t>
  </si>
  <si>
    <t>ROLL WEIGHT,LB</t>
  </si>
  <si>
    <t>CALCULATED</t>
  </si>
  <si>
    <t>FILM THICKNESS, MIL</t>
  </si>
  <si>
    <t>FILM LENGTH, FT</t>
  </si>
  <si>
    <t>FILM LENGTH, YDS</t>
  </si>
  <si>
    <t>FILM LENGTH, METER</t>
  </si>
  <si>
    <t>Note: Change values in these cells only. Do not adjust CALCULATED cells</t>
  </si>
  <si>
    <t>Current Film</t>
  </si>
  <si>
    <t>Unit</t>
  </si>
  <si>
    <t>Film Dimensions</t>
  </si>
  <si>
    <t>Film width</t>
  </si>
  <si>
    <t>in</t>
  </si>
  <si>
    <t>Film gauge</t>
  </si>
  <si>
    <t>mils</t>
  </si>
  <si>
    <t>Roll outer diameter</t>
  </si>
  <si>
    <t>Weight per roll</t>
  </si>
  <si>
    <t>lbs</t>
  </si>
  <si>
    <t>Roll length</t>
  </si>
  <si>
    <t>ft</t>
  </si>
  <si>
    <t>Length per package</t>
  </si>
  <si>
    <t>Packages per roll</t>
  </si>
  <si>
    <t>#</t>
  </si>
  <si>
    <t>Extra packages per roll</t>
  </si>
  <si>
    <t>Price per pound</t>
  </si>
  <si>
    <t>Cost per roll</t>
  </si>
  <si>
    <t>Cost per package</t>
  </si>
  <si>
    <t>Savings per package</t>
  </si>
  <si>
    <t>Film Purchases</t>
  </si>
  <si>
    <t>Annual film usage</t>
  </si>
  <si>
    <t>Annual film costs</t>
  </si>
  <si>
    <t>Annual savings</t>
  </si>
  <si>
    <t>Package Cost</t>
  </si>
  <si>
    <t>"OPTI-GAUGE NP"</t>
  </si>
  <si>
    <t>508 341-5118</t>
  </si>
  <si>
    <t>(508) 341-5118</t>
  </si>
  <si>
    <t>garyjpenna@comcast.net</t>
  </si>
  <si>
    <t xml:space="preserve">NP FILMS </t>
  </si>
  <si>
    <t>NP FILMS</t>
  </si>
  <si>
    <r>
      <t xml:space="preserve">"OPTI-GAUGE </t>
    </r>
    <r>
      <rPr>
        <b/>
        <u/>
        <sz val="20"/>
        <rFont val="Arial"/>
        <family val="2"/>
      </rPr>
      <t>NP"</t>
    </r>
  </si>
  <si>
    <t>From Roll Calculator Tab</t>
  </si>
  <si>
    <r>
      <t xml:space="preserve">Insert usage in Column </t>
    </r>
    <r>
      <rPr>
        <b/>
        <sz val="20"/>
        <rFont val="Arial"/>
        <family val="2"/>
      </rPr>
      <t>A</t>
    </r>
  </si>
  <si>
    <r>
      <t xml:space="preserve">Insert actual value in </t>
    </r>
    <r>
      <rPr>
        <b/>
        <sz val="20"/>
        <rFont val="Arial"/>
        <family val="2"/>
      </rPr>
      <t>A</t>
    </r>
  </si>
  <si>
    <r>
      <t xml:space="preserve">Insert actual prices in </t>
    </r>
    <r>
      <rPr>
        <b/>
        <sz val="20"/>
        <rFont val="Arial"/>
        <family val="2"/>
      </rPr>
      <t>A</t>
    </r>
    <r>
      <rPr>
        <sz val="20"/>
        <rFont val="Arial"/>
        <family val="2"/>
      </rPr>
      <t xml:space="preserve"> and </t>
    </r>
    <r>
      <rPr>
        <b/>
        <sz val="20"/>
        <rFont val="Arial"/>
        <family val="2"/>
      </rPr>
      <t>B</t>
    </r>
  </si>
  <si>
    <t>Column A</t>
  </si>
  <si>
    <t>Column B</t>
  </si>
  <si>
    <t>To use this chart…</t>
  </si>
  <si>
    <t>Calculated by chart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</si>
</sst>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0.0000"/>
    <numFmt numFmtId="165" formatCode="0.0"/>
    <numFmt numFmtId="166" formatCode="m/d/yy"/>
    <numFmt numFmtId="167" formatCode="0.000"/>
  </numFmts>
  <fonts count="2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8"/>
      <name val="Arial"/>
      <family val="2"/>
    </font>
    <font>
      <sz val="20"/>
      <name val="Arial"/>
      <family val="2"/>
    </font>
    <font>
      <u/>
      <sz val="20"/>
      <name val="Arial"/>
      <family val="2"/>
    </font>
    <font>
      <u/>
      <sz val="20"/>
      <color indexed="48"/>
      <name val="Arial"/>
      <family val="2"/>
    </font>
    <font>
      <sz val="20"/>
      <color indexed="48"/>
      <name val="Arial"/>
      <family val="2"/>
    </font>
    <font>
      <sz val="10"/>
      <name val="Arial"/>
      <family val="2"/>
    </font>
    <font>
      <sz val="20"/>
      <color rgb="FF0070C0"/>
      <name val="Arial"/>
      <family val="2"/>
    </font>
    <font>
      <b/>
      <u/>
      <sz val="20"/>
      <name val="Arial"/>
      <family val="2"/>
    </font>
    <font>
      <b/>
      <u/>
      <sz val="20"/>
      <color rgb="FF00B050"/>
      <name val="Arial"/>
      <family val="2"/>
    </font>
    <font>
      <b/>
      <u/>
      <sz val="36"/>
      <color rgb="FF00B050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6"/>
      <name val="Arial"/>
      <family val="2"/>
    </font>
    <font>
      <b/>
      <u/>
      <sz val="26"/>
      <color rgb="FF00B050"/>
      <name val="Arial"/>
      <family val="2"/>
    </font>
    <font>
      <b/>
      <u/>
      <sz val="28"/>
      <color rgb="FF00B050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0" xfId="0" applyFont="1" applyBorder="1"/>
    <xf numFmtId="0" fontId="3" fillId="0" borderId="4" xfId="0" applyFont="1" applyBorder="1"/>
    <xf numFmtId="0" fontId="5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5" fillId="0" borderId="12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2" xfId="0" applyFont="1" applyBorder="1"/>
    <xf numFmtId="2" fontId="3" fillId="0" borderId="0" xfId="0" applyNumberFormat="1" applyFont="1" applyBorder="1"/>
    <xf numFmtId="0" fontId="3" fillId="2" borderId="0" xfId="0" applyFont="1" applyFill="1" applyBorder="1"/>
    <xf numFmtId="0" fontId="3" fillId="2" borderId="1" xfId="0" applyFont="1" applyFill="1" applyBorder="1"/>
    <xf numFmtId="164" fontId="3" fillId="0" borderId="0" xfId="0" applyNumberFormat="1" applyFont="1" applyBorder="1"/>
    <xf numFmtId="0" fontId="3" fillId="0" borderId="0" xfId="0" applyFont="1" applyFill="1" applyBorder="1"/>
    <xf numFmtId="0" fontId="3" fillId="2" borderId="12" xfId="0" applyFont="1" applyFill="1" applyBorder="1"/>
    <xf numFmtId="0" fontId="3" fillId="2" borderId="15" xfId="0" applyFont="1" applyFill="1" applyBorder="1"/>
    <xf numFmtId="0" fontId="3" fillId="2" borderId="8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/>
    <xf numFmtId="0" fontId="6" fillId="0" borderId="3" xfId="0" applyFont="1" applyBorder="1"/>
    <xf numFmtId="0" fontId="6" fillId="0" borderId="16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17" xfId="0" applyFont="1" applyBorder="1" applyAlignment="1">
      <alignment horizontal="center"/>
    </xf>
    <xf numFmtId="0" fontId="6" fillId="0" borderId="6" xfId="0" applyFont="1" applyBorder="1"/>
    <xf numFmtId="0" fontId="6" fillId="0" borderId="18" xfId="0" applyFont="1" applyBorder="1" applyAlignment="1">
      <alignment horizontal="center"/>
    </xf>
    <xf numFmtId="0" fontId="7" fillId="0" borderId="2" xfId="0" applyFont="1" applyBorder="1"/>
    <xf numFmtId="2" fontId="6" fillId="0" borderId="17" xfId="0" applyNumberFormat="1" applyFont="1" applyBorder="1" applyAlignment="1">
      <alignment horizontal="center"/>
    </xf>
    <xf numFmtId="165" fontId="6" fillId="0" borderId="17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1" fontId="9" fillId="0" borderId="0" xfId="0" applyNumberFormat="1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4" fillId="0" borderId="4" xfId="0" applyFont="1" applyBorder="1"/>
    <xf numFmtId="41" fontId="3" fillId="3" borderId="13" xfId="1" applyNumberFormat="1" applyFont="1" applyFill="1" applyBorder="1"/>
    <xf numFmtId="41" fontId="3" fillId="3" borderId="11" xfId="1" applyNumberFormat="1" applyFont="1" applyFill="1" applyBorder="1"/>
    <xf numFmtId="41" fontId="3" fillId="3" borderId="14" xfId="1" applyNumberFormat="1" applyFont="1" applyFill="1" applyBorder="1"/>
    <xf numFmtId="1" fontId="3" fillId="3" borderId="11" xfId="0" applyNumberFormat="1" applyFont="1" applyFill="1" applyBorder="1"/>
    <xf numFmtId="164" fontId="3" fillId="0" borderId="1" xfId="0" applyNumberFormat="1" applyFont="1" applyBorder="1"/>
    <xf numFmtId="164" fontId="3" fillId="0" borderId="9" xfId="0" applyNumberFormat="1" applyFont="1" applyBorder="1"/>
    <xf numFmtId="0" fontId="11" fillId="0" borderId="0" xfId="0" applyFont="1" applyAlignment="1">
      <alignment horizontal="center"/>
    </xf>
    <xf numFmtId="0" fontId="12" fillId="0" borderId="17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6" fontId="16" fillId="0" borderId="0" xfId="2" applyNumberFormat="1" applyFont="1" applyFill="1" applyAlignment="1" applyProtection="1">
      <alignment horizontal="center"/>
    </xf>
    <xf numFmtId="0" fontId="13" fillId="0" borderId="0" xfId="0" applyFont="1" applyFill="1" applyBorder="1" applyAlignment="1">
      <alignment horizontal="center"/>
    </xf>
    <xf numFmtId="0" fontId="1" fillId="0" borderId="0" xfId="0" applyFont="1"/>
    <xf numFmtId="166" fontId="17" fillId="0" borderId="0" xfId="2" applyNumberFormat="1" applyFont="1" applyFill="1" applyAlignment="1" applyProtection="1">
      <alignment horizontal="center"/>
    </xf>
    <xf numFmtId="165" fontId="3" fillId="3" borderId="11" xfId="0" applyNumberFormat="1" applyFont="1" applyFill="1" applyBorder="1"/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4" fontId="6" fillId="0" borderId="21" xfId="0" applyNumberFormat="1" applyFont="1" applyBorder="1" applyAlignment="1">
      <alignment horizontal="center"/>
    </xf>
    <xf numFmtId="165" fontId="6" fillId="0" borderId="21" xfId="0" applyNumberFormat="1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3" xfId="0" applyFont="1" applyBorder="1"/>
    <xf numFmtId="0" fontId="6" fillId="0" borderId="24" xfId="0" applyFont="1" applyBorder="1"/>
    <xf numFmtId="0" fontId="6" fillId="4" borderId="24" xfId="0" applyFont="1" applyFill="1" applyBorder="1"/>
    <xf numFmtId="0" fontId="6" fillId="0" borderId="14" xfId="0" applyFont="1" applyBorder="1"/>
    <xf numFmtId="0" fontId="20" fillId="0" borderId="17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6" fillId="0" borderId="25" xfId="0" applyFont="1" applyBorder="1"/>
    <xf numFmtId="0" fontId="20" fillId="0" borderId="24" xfId="0" applyFont="1" applyBorder="1" applyAlignment="1">
      <alignment horizontal="center"/>
    </xf>
    <xf numFmtId="0" fontId="6" fillId="5" borderId="24" xfId="0" applyFont="1" applyFill="1" applyBorder="1"/>
  </cellXfs>
  <cellStyles count="5">
    <cellStyle name="Comma" xfId="1" builtinId="3"/>
    <cellStyle name="Hyperlink" xfId="2" builtinId="8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colors>
    <mruColors>
      <color rgb="FF99FFCC"/>
      <color rgb="FF66FF66"/>
      <color rgb="FF66FF33"/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6</xdr:row>
      <xdr:rowOff>76200</xdr:rowOff>
    </xdr:from>
    <xdr:to>
      <xdr:col>2</xdr:col>
      <xdr:colOff>514350</xdr:colOff>
      <xdr:row>6</xdr:row>
      <xdr:rowOff>76200</xdr:rowOff>
    </xdr:to>
    <xdr:sp macro="" textlink="">
      <xdr:nvSpPr>
        <xdr:cNvPr id="12555" name="Line 1"/>
        <xdr:cNvSpPr>
          <a:spLocks noChangeShapeType="1"/>
        </xdr:cNvSpPr>
      </xdr:nvSpPr>
      <xdr:spPr bwMode="auto">
        <a:xfrm flipH="1">
          <a:off x="2619375" y="1066800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190500</xdr:colOff>
      <xdr:row>5</xdr:row>
      <xdr:rowOff>76200</xdr:rowOff>
    </xdr:from>
    <xdr:to>
      <xdr:col>2</xdr:col>
      <xdr:colOff>504825</xdr:colOff>
      <xdr:row>5</xdr:row>
      <xdr:rowOff>76200</xdr:rowOff>
    </xdr:to>
    <xdr:sp macro="" textlink="">
      <xdr:nvSpPr>
        <xdr:cNvPr id="12556" name="Line 2"/>
        <xdr:cNvSpPr>
          <a:spLocks noChangeShapeType="1"/>
        </xdr:cNvSpPr>
      </xdr:nvSpPr>
      <xdr:spPr bwMode="auto">
        <a:xfrm flipH="1">
          <a:off x="2609850" y="904875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180975</xdr:colOff>
      <xdr:row>4</xdr:row>
      <xdr:rowOff>95250</xdr:rowOff>
    </xdr:from>
    <xdr:to>
      <xdr:col>2</xdr:col>
      <xdr:colOff>495300</xdr:colOff>
      <xdr:row>4</xdr:row>
      <xdr:rowOff>95250</xdr:rowOff>
    </xdr:to>
    <xdr:sp macro="" textlink="">
      <xdr:nvSpPr>
        <xdr:cNvPr id="12557" name="Line 3"/>
        <xdr:cNvSpPr>
          <a:spLocks noChangeShapeType="1"/>
        </xdr:cNvSpPr>
      </xdr:nvSpPr>
      <xdr:spPr bwMode="auto">
        <a:xfrm flipH="1">
          <a:off x="2600325" y="762000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200025</xdr:colOff>
      <xdr:row>7</xdr:row>
      <xdr:rowOff>76200</xdr:rowOff>
    </xdr:from>
    <xdr:to>
      <xdr:col>2</xdr:col>
      <xdr:colOff>514350</xdr:colOff>
      <xdr:row>7</xdr:row>
      <xdr:rowOff>76200</xdr:rowOff>
    </xdr:to>
    <xdr:sp macro="" textlink="">
      <xdr:nvSpPr>
        <xdr:cNvPr id="12558" name="Line 4"/>
        <xdr:cNvSpPr>
          <a:spLocks noChangeShapeType="1"/>
        </xdr:cNvSpPr>
      </xdr:nvSpPr>
      <xdr:spPr bwMode="auto">
        <a:xfrm flipH="1">
          <a:off x="2619375" y="1228725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200025</xdr:colOff>
      <xdr:row>7</xdr:row>
      <xdr:rowOff>76200</xdr:rowOff>
    </xdr:from>
    <xdr:to>
      <xdr:col>2</xdr:col>
      <xdr:colOff>514350</xdr:colOff>
      <xdr:row>7</xdr:row>
      <xdr:rowOff>76200</xdr:rowOff>
    </xdr:to>
    <xdr:sp macro="" textlink="">
      <xdr:nvSpPr>
        <xdr:cNvPr id="12559" name="Line 5"/>
        <xdr:cNvSpPr>
          <a:spLocks noChangeShapeType="1"/>
        </xdr:cNvSpPr>
      </xdr:nvSpPr>
      <xdr:spPr bwMode="auto">
        <a:xfrm flipH="1">
          <a:off x="2619375" y="1228725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161925</xdr:colOff>
      <xdr:row>9</xdr:row>
      <xdr:rowOff>57150</xdr:rowOff>
    </xdr:from>
    <xdr:to>
      <xdr:col>2</xdr:col>
      <xdr:colOff>476250</xdr:colOff>
      <xdr:row>9</xdr:row>
      <xdr:rowOff>57150</xdr:rowOff>
    </xdr:to>
    <xdr:sp macro="" textlink="">
      <xdr:nvSpPr>
        <xdr:cNvPr id="12561" name="Line 7"/>
        <xdr:cNvSpPr>
          <a:spLocks noChangeShapeType="1"/>
        </xdr:cNvSpPr>
      </xdr:nvSpPr>
      <xdr:spPr bwMode="auto">
        <a:xfrm flipH="1">
          <a:off x="2581275" y="1714500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200025</xdr:colOff>
      <xdr:row>6</xdr:row>
      <xdr:rowOff>76200</xdr:rowOff>
    </xdr:from>
    <xdr:to>
      <xdr:col>8</xdr:col>
      <xdr:colOff>514350</xdr:colOff>
      <xdr:row>6</xdr:row>
      <xdr:rowOff>76200</xdr:rowOff>
    </xdr:to>
    <xdr:sp macro="" textlink="">
      <xdr:nvSpPr>
        <xdr:cNvPr id="12571" name="Line 17"/>
        <xdr:cNvSpPr>
          <a:spLocks noChangeShapeType="1"/>
        </xdr:cNvSpPr>
      </xdr:nvSpPr>
      <xdr:spPr bwMode="auto">
        <a:xfrm flipH="1">
          <a:off x="7810500" y="1066800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190500</xdr:colOff>
      <xdr:row>5</xdr:row>
      <xdr:rowOff>76200</xdr:rowOff>
    </xdr:from>
    <xdr:to>
      <xdr:col>8</xdr:col>
      <xdr:colOff>504825</xdr:colOff>
      <xdr:row>5</xdr:row>
      <xdr:rowOff>76200</xdr:rowOff>
    </xdr:to>
    <xdr:sp macro="" textlink="">
      <xdr:nvSpPr>
        <xdr:cNvPr id="12572" name="Line 18"/>
        <xdr:cNvSpPr>
          <a:spLocks noChangeShapeType="1"/>
        </xdr:cNvSpPr>
      </xdr:nvSpPr>
      <xdr:spPr bwMode="auto">
        <a:xfrm flipH="1">
          <a:off x="7800975" y="904875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180975</xdr:colOff>
      <xdr:row>4</xdr:row>
      <xdr:rowOff>95250</xdr:rowOff>
    </xdr:from>
    <xdr:to>
      <xdr:col>8</xdr:col>
      <xdr:colOff>495300</xdr:colOff>
      <xdr:row>4</xdr:row>
      <xdr:rowOff>95250</xdr:rowOff>
    </xdr:to>
    <xdr:sp macro="" textlink="">
      <xdr:nvSpPr>
        <xdr:cNvPr id="12573" name="Line 19"/>
        <xdr:cNvSpPr>
          <a:spLocks noChangeShapeType="1"/>
        </xdr:cNvSpPr>
      </xdr:nvSpPr>
      <xdr:spPr bwMode="auto">
        <a:xfrm flipH="1">
          <a:off x="7791450" y="762000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200025</xdr:colOff>
      <xdr:row>7</xdr:row>
      <xdr:rowOff>76200</xdr:rowOff>
    </xdr:from>
    <xdr:to>
      <xdr:col>8</xdr:col>
      <xdr:colOff>514350</xdr:colOff>
      <xdr:row>7</xdr:row>
      <xdr:rowOff>76200</xdr:rowOff>
    </xdr:to>
    <xdr:sp macro="" textlink="">
      <xdr:nvSpPr>
        <xdr:cNvPr id="12574" name="Line 20"/>
        <xdr:cNvSpPr>
          <a:spLocks noChangeShapeType="1"/>
        </xdr:cNvSpPr>
      </xdr:nvSpPr>
      <xdr:spPr bwMode="auto">
        <a:xfrm flipH="1">
          <a:off x="7810500" y="1228725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200025</xdr:colOff>
      <xdr:row>7</xdr:row>
      <xdr:rowOff>76200</xdr:rowOff>
    </xdr:from>
    <xdr:to>
      <xdr:col>8</xdr:col>
      <xdr:colOff>514350</xdr:colOff>
      <xdr:row>7</xdr:row>
      <xdr:rowOff>76200</xdr:rowOff>
    </xdr:to>
    <xdr:sp macro="" textlink="">
      <xdr:nvSpPr>
        <xdr:cNvPr id="12575" name="Line 21"/>
        <xdr:cNvSpPr>
          <a:spLocks noChangeShapeType="1"/>
        </xdr:cNvSpPr>
      </xdr:nvSpPr>
      <xdr:spPr bwMode="auto">
        <a:xfrm flipH="1">
          <a:off x="7810500" y="1228725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161925</xdr:colOff>
      <xdr:row>9</xdr:row>
      <xdr:rowOff>57150</xdr:rowOff>
    </xdr:from>
    <xdr:to>
      <xdr:col>8</xdr:col>
      <xdr:colOff>476250</xdr:colOff>
      <xdr:row>9</xdr:row>
      <xdr:rowOff>57150</xdr:rowOff>
    </xdr:to>
    <xdr:sp macro="" textlink="">
      <xdr:nvSpPr>
        <xdr:cNvPr id="12577" name="Line 23"/>
        <xdr:cNvSpPr>
          <a:spLocks noChangeShapeType="1"/>
        </xdr:cNvSpPr>
      </xdr:nvSpPr>
      <xdr:spPr bwMode="auto">
        <a:xfrm flipH="1">
          <a:off x="7772400" y="1714500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ryjpenna@comcast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ryjpenna@com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"/>
  <sheetViews>
    <sheetView zoomScale="50" zoomScaleNormal="50" workbookViewId="0">
      <selection activeCell="C6" sqref="C6"/>
    </sheetView>
  </sheetViews>
  <sheetFormatPr defaultColWidth="40.6640625" defaultRowHeight="24.6"/>
  <cols>
    <col min="1" max="1" width="40.6640625" style="28" customWidth="1"/>
    <col min="2" max="2" width="15.88671875" style="41" customWidth="1"/>
    <col min="3" max="4" width="35.77734375" style="41" customWidth="1"/>
    <col min="5" max="5" width="50.88671875" style="28" customWidth="1"/>
    <col min="6" max="16384" width="40.6640625" style="28"/>
  </cols>
  <sheetData>
    <row r="1" spans="1:5">
      <c r="A1" s="26"/>
      <c r="B1" s="27"/>
      <c r="C1" s="64" t="s">
        <v>52</v>
      </c>
      <c r="D1" s="65" t="s">
        <v>53</v>
      </c>
      <c r="E1" s="76"/>
    </row>
    <row r="2" spans="1:5">
      <c r="A2" s="29"/>
      <c r="B2" s="30"/>
      <c r="C2" s="80"/>
      <c r="D2" s="81"/>
      <c r="E2" s="77"/>
    </row>
    <row r="3" spans="1:5">
      <c r="A3" s="29"/>
      <c r="B3" s="30"/>
      <c r="C3" s="54" t="s">
        <v>16</v>
      </c>
      <c r="D3" s="66" t="s">
        <v>47</v>
      </c>
      <c r="E3" s="83" t="s">
        <v>54</v>
      </c>
    </row>
    <row r="4" spans="1:5">
      <c r="A4" s="31"/>
      <c r="B4" s="32" t="s">
        <v>17</v>
      </c>
      <c r="C4" s="32"/>
      <c r="D4" s="67"/>
      <c r="E4" s="82"/>
    </row>
    <row r="5" spans="1:5">
      <c r="A5" s="33" t="s">
        <v>18</v>
      </c>
      <c r="B5" s="30"/>
      <c r="C5" s="30"/>
      <c r="D5" s="68"/>
      <c r="E5" s="77"/>
    </row>
    <row r="6" spans="1:5">
      <c r="A6" s="29" t="s">
        <v>19</v>
      </c>
      <c r="B6" s="30" t="s">
        <v>20</v>
      </c>
      <c r="C6" s="34">
        <f>'ROLL CALCULATOR '!B8</f>
        <v>22</v>
      </c>
      <c r="D6" s="69">
        <f>C6</f>
        <v>22</v>
      </c>
      <c r="E6" s="77" t="s">
        <v>48</v>
      </c>
    </row>
    <row r="7" spans="1:5">
      <c r="A7" s="29" t="s">
        <v>21</v>
      </c>
      <c r="B7" s="30" t="s">
        <v>22</v>
      </c>
      <c r="C7" s="34">
        <f>'ROLL CALCULATOR '!B10</f>
        <v>2</v>
      </c>
      <c r="D7" s="70">
        <f>'ROLL CALCULATOR '!H10</f>
        <v>1.2</v>
      </c>
      <c r="E7" s="77" t="s">
        <v>48</v>
      </c>
    </row>
    <row r="8" spans="1:5">
      <c r="A8" s="29" t="s">
        <v>23</v>
      </c>
      <c r="B8" s="30" t="s">
        <v>20</v>
      </c>
      <c r="C8" s="35">
        <f>'ROLL CALCULATOR '!B5</f>
        <v>10</v>
      </c>
      <c r="D8" s="71">
        <f>'ROLL CALCULATOR '!H5</f>
        <v>10</v>
      </c>
      <c r="E8" s="77" t="s">
        <v>48</v>
      </c>
    </row>
    <row r="9" spans="1:5">
      <c r="A9" s="29" t="s">
        <v>24</v>
      </c>
      <c r="B9" s="30" t="s">
        <v>25</v>
      </c>
      <c r="C9" s="37">
        <f>'ROLL CALCULATOR '!B9</f>
        <v>48.502768879687579</v>
      </c>
      <c r="D9" s="72">
        <f>'ROLL CALCULATOR '!H9</f>
        <v>49.192607181556603</v>
      </c>
      <c r="E9" s="77" t="s">
        <v>48</v>
      </c>
    </row>
    <row r="10" spans="1:5">
      <c r="A10" s="29" t="s">
        <v>26</v>
      </c>
      <c r="B10" s="30" t="s">
        <v>27</v>
      </c>
      <c r="C10" s="36">
        <f>'ROLL CALCULATOR '!B11</f>
        <v>2748.8300314817011</v>
      </c>
      <c r="D10" s="73">
        <f>'ROLL CALCULATOR '!H11</f>
        <v>4651.0672200807676</v>
      </c>
      <c r="E10" s="77" t="s">
        <v>48</v>
      </c>
    </row>
    <row r="11" spans="1:5">
      <c r="A11" s="29" t="s">
        <v>28</v>
      </c>
      <c r="B11" s="30" t="s">
        <v>20</v>
      </c>
      <c r="C11" s="37">
        <v>36</v>
      </c>
      <c r="D11" s="72">
        <f>C11</f>
        <v>36</v>
      </c>
      <c r="E11" s="84" t="s">
        <v>50</v>
      </c>
    </row>
    <row r="12" spans="1:5">
      <c r="A12" s="29" t="s">
        <v>29</v>
      </c>
      <c r="B12" s="30" t="s">
        <v>30</v>
      </c>
      <c r="C12" s="36">
        <f>C10/(C11/12)</f>
        <v>916.27667716056703</v>
      </c>
      <c r="D12" s="73">
        <f>D10/(D11/12)</f>
        <v>1550.3557400269226</v>
      </c>
      <c r="E12" s="78" t="s">
        <v>55</v>
      </c>
    </row>
    <row r="13" spans="1:5">
      <c r="A13" s="29" t="s">
        <v>31</v>
      </c>
      <c r="B13" s="30" t="s">
        <v>30</v>
      </c>
      <c r="C13" s="36"/>
      <c r="D13" s="73">
        <f>D12-C12</f>
        <v>634.07906286635557</v>
      </c>
      <c r="E13" s="77"/>
    </row>
    <row r="14" spans="1:5">
      <c r="A14" s="29"/>
      <c r="B14" s="30"/>
      <c r="C14" s="36"/>
      <c r="D14" s="73"/>
      <c r="E14" s="77"/>
    </row>
    <row r="15" spans="1:5">
      <c r="A15" s="33" t="s">
        <v>40</v>
      </c>
      <c r="B15" s="30"/>
      <c r="C15" s="36"/>
      <c r="D15" s="73"/>
      <c r="E15" s="77"/>
    </row>
    <row r="16" spans="1:5">
      <c r="A16" s="29" t="s">
        <v>32</v>
      </c>
      <c r="B16" s="30" t="s">
        <v>1</v>
      </c>
      <c r="C16" s="34">
        <v>1.2</v>
      </c>
      <c r="D16" s="69">
        <v>1.5</v>
      </c>
      <c r="E16" s="84" t="s">
        <v>51</v>
      </c>
    </row>
    <row r="17" spans="1:5">
      <c r="A17" s="29" t="s">
        <v>33</v>
      </c>
      <c r="B17" s="30" t="s">
        <v>1</v>
      </c>
      <c r="C17" s="37">
        <f>C16*C9</f>
        <v>58.203322655625094</v>
      </c>
      <c r="D17" s="72">
        <f>D16*D9</f>
        <v>73.788910772334901</v>
      </c>
      <c r="E17" s="78" t="s">
        <v>55</v>
      </c>
    </row>
    <row r="18" spans="1:5">
      <c r="A18" s="29" t="s">
        <v>34</v>
      </c>
      <c r="B18" s="30" t="s">
        <v>1</v>
      </c>
      <c r="C18" s="38">
        <f>C17/C12</f>
        <v>6.3521558614795595E-2</v>
      </c>
      <c r="D18" s="74">
        <f>D17/D12</f>
        <v>4.7594825411523635E-2</v>
      </c>
      <c r="E18" s="78" t="s">
        <v>55</v>
      </c>
    </row>
    <row r="19" spans="1:5">
      <c r="A19" s="29" t="s">
        <v>35</v>
      </c>
      <c r="B19" s="30" t="s">
        <v>0</v>
      </c>
      <c r="C19" s="38"/>
      <c r="D19" s="72">
        <f>100*(C18-D18)/C18</f>
        <v>25.072957198443596</v>
      </c>
      <c r="E19" s="78" t="s">
        <v>55</v>
      </c>
    </row>
    <row r="20" spans="1:5">
      <c r="A20" s="29"/>
      <c r="B20" s="30"/>
      <c r="C20" s="36"/>
      <c r="D20" s="73"/>
      <c r="E20" s="77"/>
    </row>
    <row r="21" spans="1:5">
      <c r="A21" s="33" t="s">
        <v>36</v>
      </c>
      <c r="B21" s="30"/>
      <c r="C21" s="36"/>
      <c r="D21" s="73"/>
      <c r="E21" s="77"/>
    </row>
    <row r="22" spans="1:5">
      <c r="A22" s="29" t="s">
        <v>37</v>
      </c>
      <c r="B22" s="30" t="s">
        <v>25</v>
      </c>
      <c r="C22" s="36">
        <v>500000</v>
      </c>
      <c r="D22" s="73">
        <f>(C22/C9)*(C12/D12)*D9</f>
        <v>299708.17120622558</v>
      </c>
      <c r="E22" s="84" t="s">
        <v>49</v>
      </c>
    </row>
    <row r="23" spans="1:5">
      <c r="A23" s="29" t="s">
        <v>38</v>
      </c>
      <c r="B23" s="30" t="s">
        <v>1</v>
      </c>
      <c r="C23" s="36">
        <f>C22*C16</f>
        <v>600000</v>
      </c>
      <c r="D23" s="73">
        <f>D22*D16</f>
        <v>449562.25680933835</v>
      </c>
      <c r="E23" s="78" t="s">
        <v>55</v>
      </c>
    </row>
    <row r="24" spans="1:5">
      <c r="A24" s="29" t="s">
        <v>39</v>
      </c>
      <c r="B24" s="30" t="s">
        <v>1</v>
      </c>
      <c r="C24" s="36"/>
      <c r="D24" s="73">
        <f>C23-D23</f>
        <v>150437.74319066165</v>
      </c>
      <c r="E24" s="78" t="s">
        <v>55</v>
      </c>
    </row>
    <row r="25" spans="1:5" ht="25.2" thickBot="1">
      <c r="A25" s="39"/>
      <c r="B25" s="40"/>
      <c r="C25" s="40"/>
      <c r="D25" s="75"/>
      <c r="E25" s="79"/>
    </row>
    <row r="27" spans="1:5" ht="45">
      <c r="A27" s="42"/>
      <c r="B27" s="43"/>
      <c r="C27" s="55"/>
      <c r="D27" s="63" t="s">
        <v>45</v>
      </c>
    </row>
    <row r="28" spans="1:5">
      <c r="A28" s="42"/>
      <c r="B28" s="43"/>
      <c r="C28" s="56"/>
      <c r="D28" s="56" t="s">
        <v>42</v>
      </c>
    </row>
    <row r="29" spans="1:5">
      <c r="A29" s="44"/>
      <c r="B29" s="45"/>
      <c r="C29" s="57"/>
      <c r="D29" s="60" t="s">
        <v>44</v>
      </c>
    </row>
    <row r="30" spans="1:5">
      <c r="C30" s="53"/>
    </row>
  </sheetData>
  <hyperlinks>
    <hyperlink ref="D29" r:id="rId1"/>
  </hyperlinks>
  <pageMargins left="0.88" right="0.75" top="1.41" bottom="0.32" header="0.5" footer="0.25"/>
  <pageSetup scale="68" orientation="landscape" r:id="rId2"/>
  <headerFooter alignWithMargins="0">
    <oddHeader>&amp;C&amp;"Arial,Bold"&amp;28&amp;U&amp;K00B050NP FILMS&amp;24&amp;K000000
&amp;U&amp;A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25"/>
  <sheetViews>
    <sheetView tabSelected="1" view="pageBreakPreview" zoomScale="80" zoomScaleSheetLayoutView="80" workbookViewId="0">
      <selection activeCell="J5" sqref="J5"/>
    </sheetView>
  </sheetViews>
  <sheetFormatPr defaultRowHeight="13.2"/>
  <cols>
    <col min="1" max="1" width="25.5546875" customWidth="1"/>
    <col min="2" max="5" width="10.6640625" customWidth="1"/>
    <col min="7" max="7" width="25.88671875" customWidth="1"/>
    <col min="8" max="9" width="10.6640625" customWidth="1"/>
    <col min="10" max="10" width="10.5546875" customWidth="1"/>
    <col min="11" max="11" width="10.6640625" hidden="1" customWidth="1"/>
    <col min="12" max="12" width="11.109375" customWidth="1"/>
  </cols>
  <sheetData>
    <row r="1" spans="1:22">
      <c r="A1" s="1"/>
      <c r="B1" s="1"/>
      <c r="C1" s="1"/>
      <c r="D1" s="1"/>
      <c r="E1" s="1"/>
      <c r="F1" s="1"/>
    </row>
    <row r="2" spans="1:22" ht="13.8" thickBot="1">
      <c r="A2" s="2"/>
      <c r="B2" s="1"/>
      <c r="C2" s="1"/>
      <c r="D2" s="1"/>
      <c r="E2" s="1"/>
      <c r="F2" s="1"/>
    </row>
    <row r="3" spans="1:22">
      <c r="A3" s="3"/>
      <c r="B3" s="4"/>
      <c r="C3" s="5" t="s">
        <v>2</v>
      </c>
      <c r="D3" s="4"/>
      <c r="E3" s="7"/>
      <c r="F3" s="6"/>
      <c r="G3" s="3"/>
      <c r="H3" s="4"/>
      <c r="I3" s="46" t="s">
        <v>41</v>
      </c>
      <c r="J3" s="4"/>
      <c r="K3" s="7"/>
      <c r="L3" s="7"/>
      <c r="M3" s="6"/>
    </row>
    <row r="4" spans="1:22">
      <c r="A4" s="8" t="s">
        <v>3</v>
      </c>
      <c r="B4" s="6"/>
      <c r="C4" s="9"/>
      <c r="D4" s="6"/>
      <c r="E4" s="10"/>
      <c r="F4" s="6"/>
      <c r="G4" s="8" t="s">
        <v>3</v>
      </c>
      <c r="H4" s="6"/>
      <c r="I4" s="9"/>
      <c r="J4" s="6"/>
      <c r="K4" s="10"/>
      <c r="L4" s="10"/>
      <c r="M4" s="6"/>
    </row>
    <row r="5" spans="1:22">
      <c r="A5" s="11" t="s">
        <v>4</v>
      </c>
      <c r="B5" s="12">
        <v>10</v>
      </c>
      <c r="C5" s="6"/>
      <c r="D5" s="13" t="s">
        <v>5</v>
      </c>
      <c r="E5" s="14"/>
      <c r="F5" s="6"/>
      <c r="G5" s="11" t="s">
        <v>4</v>
      </c>
      <c r="H5" s="12">
        <f>B5</f>
        <v>10</v>
      </c>
      <c r="I5" s="6"/>
      <c r="J5" s="13" t="s">
        <v>5</v>
      </c>
      <c r="K5" s="14"/>
      <c r="L5" s="51"/>
      <c r="M5" s="15"/>
    </row>
    <row r="6" spans="1:22">
      <c r="A6" s="11" t="s">
        <v>6</v>
      </c>
      <c r="B6" s="12">
        <v>3</v>
      </c>
      <c r="C6" s="6"/>
      <c r="D6" s="13" t="s">
        <v>5</v>
      </c>
      <c r="E6" s="14"/>
      <c r="F6" s="6"/>
      <c r="G6" s="11" t="s">
        <v>6</v>
      </c>
      <c r="H6" s="12">
        <f>B6</f>
        <v>3</v>
      </c>
      <c r="I6" s="6"/>
      <c r="J6" s="13" t="s">
        <v>5</v>
      </c>
      <c r="K6" s="14"/>
      <c r="L6" s="51"/>
      <c r="M6" s="15"/>
    </row>
    <row r="7" spans="1:22">
      <c r="A7" s="11" t="s">
        <v>7</v>
      </c>
      <c r="B7" s="12">
        <v>4</v>
      </c>
      <c r="C7" s="6"/>
      <c r="D7" s="13" t="s">
        <v>5</v>
      </c>
      <c r="E7" s="14"/>
      <c r="F7" s="6"/>
      <c r="G7" s="11" t="s">
        <v>7</v>
      </c>
      <c r="H7" s="12">
        <f>B7</f>
        <v>4</v>
      </c>
      <c r="I7" s="6"/>
      <c r="J7" s="13" t="s">
        <v>5</v>
      </c>
      <c r="K7" s="14"/>
      <c r="L7" s="51"/>
      <c r="M7" s="15"/>
    </row>
    <row r="8" spans="1:22" ht="13.8" thickBot="1">
      <c r="A8" s="11" t="s">
        <v>8</v>
      </c>
      <c r="B8" s="12">
        <v>22</v>
      </c>
      <c r="C8" s="6"/>
      <c r="D8" s="13" t="s">
        <v>5</v>
      </c>
      <c r="E8" s="14"/>
      <c r="F8" s="6"/>
      <c r="G8" s="11" t="s">
        <v>8</v>
      </c>
      <c r="H8" s="12">
        <f>B8</f>
        <v>22</v>
      </c>
      <c r="I8" s="6"/>
      <c r="J8" s="13" t="s">
        <v>5</v>
      </c>
      <c r="K8" s="14"/>
      <c r="L8" s="51"/>
      <c r="M8" s="15"/>
    </row>
    <row r="9" spans="1:22" ht="13.8" thickBot="1">
      <c r="A9" s="11" t="s">
        <v>9</v>
      </c>
      <c r="B9" s="61">
        <f>((3.142*2.54*B8)*(((2.54*B5/2)*(2.54*B5/2))-((2.54*B7/2)*(2.54*B7/2)))*0.002039)</f>
        <v>48.502768879687579</v>
      </c>
      <c r="C9" s="6"/>
      <c r="D9" s="6" t="s">
        <v>10</v>
      </c>
      <c r="E9" s="10"/>
      <c r="F9" s="6"/>
      <c r="G9" s="11" t="s">
        <v>9</v>
      </c>
      <c r="H9" s="50">
        <f>((3.142*2.54*H8)*(((2.54*H5/2)*(2.54*H5/2))-((2.54*H7/2)*(2.54*H7/2)))*0.002068)</f>
        <v>49.192607181556603</v>
      </c>
      <c r="I9" s="6"/>
      <c r="J9" s="6" t="s">
        <v>10</v>
      </c>
      <c r="K9" s="10"/>
      <c r="L9" s="51"/>
      <c r="M9" s="15"/>
    </row>
    <row r="10" spans="1:22" ht="13.8" thickBot="1">
      <c r="A10" s="11" t="s">
        <v>11</v>
      </c>
      <c r="B10" s="12">
        <v>2</v>
      </c>
      <c r="C10" s="6"/>
      <c r="D10" s="13" t="s">
        <v>5</v>
      </c>
      <c r="E10" s="14"/>
      <c r="F10" s="16"/>
      <c r="G10" s="11" t="s">
        <v>11</v>
      </c>
      <c r="H10" s="12">
        <v>1.2</v>
      </c>
      <c r="I10" s="6"/>
      <c r="J10" s="13" t="s">
        <v>5</v>
      </c>
      <c r="K10" s="14"/>
      <c r="L10" s="51"/>
      <c r="M10" s="15"/>
    </row>
    <row r="11" spans="1:22" ht="13.8" thickBot="1">
      <c r="A11" s="11" t="s">
        <v>12</v>
      </c>
      <c r="B11" s="47">
        <f>+B9*29137/12/B8*1.027*(1/B10)</f>
        <v>2748.8300314817011</v>
      </c>
      <c r="C11" s="6"/>
      <c r="D11" s="6" t="s">
        <v>10</v>
      </c>
      <c r="E11" s="10"/>
      <c r="F11" s="16"/>
      <c r="G11" s="11" t="s">
        <v>12</v>
      </c>
      <c r="H11" s="47">
        <f>+H9*29137/12/H8*1.028*(1/H10)</f>
        <v>4651.0672200807676</v>
      </c>
      <c r="I11" s="6"/>
      <c r="J11" s="6" t="s">
        <v>10</v>
      </c>
      <c r="K11" s="10"/>
      <c r="L11" s="51"/>
      <c r="M11" s="15"/>
    </row>
    <row r="12" spans="1:22" ht="13.8" thickBot="1">
      <c r="A12" s="11" t="s">
        <v>13</v>
      </c>
      <c r="B12" s="48">
        <f>+B11/3</f>
        <v>916.27667716056703</v>
      </c>
      <c r="C12" s="6"/>
      <c r="D12" s="6" t="s">
        <v>10</v>
      </c>
      <c r="E12" s="10"/>
      <c r="F12" s="6"/>
      <c r="G12" s="11" t="s">
        <v>13</v>
      </c>
      <c r="H12" s="48">
        <f>+H11/3</f>
        <v>1550.3557400269226</v>
      </c>
      <c r="I12" s="6"/>
      <c r="J12" s="6" t="s">
        <v>10</v>
      </c>
      <c r="K12" s="10"/>
      <c r="L12" s="51"/>
      <c r="M12" s="15"/>
    </row>
    <row r="13" spans="1:22" ht="13.8" thickBot="1">
      <c r="A13" s="11" t="s">
        <v>14</v>
      </c>
      <c r="B13" s="49">
        <f>+B12*0.9144</f>
        <v>837.8433935956225</v>
      </c>
      <c r="C13" s="6"/>
      <c r="D13" s="6" t="s">
        <v>10</v>
      </c>
      <c r="E13" s="10"/>
      <c r="F13" s="6"/>
      <c r="G13" s="11" t="s">
        <v>14</v>
      </c>
      <c r="H13" s="49">
        <f>+H12*0.9144</f>
        <v>1417.645288680618</v>
      </c>
      <c r="I13" s="6"/>
      <c r="J13" s="6" t="s">
        <v>10</v>
      </c>
      <c r="K13" s="10"/>
      <c r="L13" s="51"/>
      <c r="M13" s="15"/>
    </row>
    <row r="14" spans="1:22">
      <c r="A14" s="17" t="s">
        <v>15</v>
      </c>
      <c r="B14" s="13"/>
      <c r="C14" s="13"/>
      <c r="D14" s="6"/>
      <c r="E14" s="10"/>
      <c r="F14" s="6"/>
      <c r="G14" s="17" t="s">
        <v>15</v>
      </c>
      <c r="H14" s="13"/>
      <c r="I14" s="13"/>
      <c r="J14" s="6"/>
      <c r="K14" s="10"/>
      <c r="L14" s="51"/>
      <c r="M14" s="15"/>
    </row>
    <row r="15" spans="1:22" ht="13.8" thickBot="1">
      <c r="A15" s="18"/>
      <c r="B15" s="19"/>
      <c r="C15" s="19"/>
      <c r="D15" s="20"/>
      <c r="E15" s="21"/>
      <c r="F15" s="22"/>
      <c r="G15" s="18"/>
      <c r="H15" s="19"/>
      <c r="I15" s="19"/>
      <c r="J15" s="20"/>
      <c r="K15" s="21"/>
      <c r="L15" s="52"/>
      <c r="M15" s="15"/>
    </row>
    <row r="16" spans="1:22">
      <c r="O16" s="1"/>
      <c r="P16" s="1"/>
      <c r="Q16" s="1"/>
      <c r="R16" s="23"/>
      <c r="S16" s="24"/>
      <c r="T16" s="23"/>
      <c r="U16" s="25"/>
      <c r="V16" s="25"/>
    </row>
    <row r="17" spans="6:22">
      <c r="O17" s="1"/>
      <c r="P17" s="1"/>
      <c r="Q17" s="1"/>
      <c r="R17" s="23"/>
      <c r="S17" s="24"/>
      <c r="T17" s="23"/>
      <c r="U17" s="25"/>
      <c r="V17" s="25"/>
    </row>
    <row r="18" spans="6:22" ht="33">
      <c r="G18" s="58"/>
      <c r="I18" s="62" t="s">
        <v>46</v>
      </c>
      <c r="O18" s="1"/>
      <c r="P18" s="1"/>
      <c r="Q18" s="1"/>
      <c r="R18" s="23"/>
      <c r="S18" s="24"/>
      <c r="T18" s="23"/>
      <c r="U18" s="25"/>
      <c r="V18" s="25"/>
    </row>
    <row r="19" spans="6:22" ht="22.8">
      <c r="F19" s="59"/>
      <c r="G19" s="56"/>
      <c r="I19" s="56" t="s">
        <v>43</v>
      </c>
      <c r="O19" s="1"/>
      <c r="P19" s="1"/>
      <c r="Q19" s="1"/>
      <c r="R19" s="23"/>
      <c r="S19" s="24"/>
      <c r="T19" s="23"/>
      <c r="U19" s="25"/>
      <c r="V19" s="25"/>
    </row>
    <row r="20" spans="6:22" ht="21">
      <c r="F20" s="59"/>
      <c r="G20" s="60"/>
      <c r="I20" s="60" t="s">
        <v>44</v>
      </c>
      <c r="O20" s="1"/>
      <c r="P20" s="1"/>
      <c r="Q20" s="1"/>
      <c r="R20" s="23"/>
      <c r="S20" s="24"/>
      <c r="T20" s="23"/>
      <c r="U20" s="25"/>
      <c r="V20" s="25"/>
    </row>
    <row r="21" spans="6:22">
      <c r="O21" s="1"/>
      <c r="P21" s="1"/>
      <c r="Q21" s="1"/>
      <c r="R21" s="23"/>
      <c r="S21" s="24"/>
      <c r="T21" s="23"/>
      <c r="U21" s="25"/>
      <c r="V21" s="25"/>
    </row>
    <row r="22" spans="6:22">
      <c r="O22" s="1"/>
      <c r="P22" s="1"/>
      <c r="Q22" s="1"/>
      <c r="R22" s="23"/>
      <c r="S22" s="24"/>
      <c r="T22" s="23"/>
      <c r="U22" s="25"/>
      <c r="V22" s="25"/>
    </row>
    <row r="23" spans="6:22">
      <c r="O23" s="1"/>
      <c r="P23" s="1"/>
      <c r="Q23" s="1"/>
      <c r="R23" s="16"/>
      <c r="S23" s="16"/>
      <c r="T23" s="16"/>
      <c r="U23" s="25"/>
      <c r="V23" s="25"/>
    </row>
    <row r="24" spans="6:22">
      <c r="O24" s="1"/>
      <c r="P24" s="1"/>
      <c r="Q24" s="1"/>
      <c r="R24" s="1"/>
      <c r="S24" s="1"/>
      <c r="T24" s="1"/>
      <c r="U24" s="25"/>
      <c r="V24" s="25"/>
    </row>
    <row r="25" spans="6:22">
      <c r="O25" s="1"/>
      <c r="P25" s="1"/>
      <c r="Q25" s="1"/>
      <c r="R25" s="1"/>
      <c r="S25" s="1"/>
      <c r="T25" s="1"/>
      <c r="U25" s="1"/>
      <c r="V25" s="15"/>
    </row>
  </sheetData>
  <hyperlinks>
    <hyperlink ref="I20" r:id="rId1"/>
  </hyperlinks>
  <pageMargins left="0.74" right="0.32" top="2.08" bottom="1" header="0.96" footer="0.5"/>
  <pageSetup scale="86" orientation="landscape" r:id="rId2"/>
  <headerFooter alignWithMargins="0">
    <oddHeader>&amp;C&amp;"Arial,Bold"&amp;28&amp;U&amp;K00B050NP FILMS&amp;24&amp;K00B050
&amp;18&amp;U&amp;K000000&amp;A&amp;R&amp;"Arial,Bold"&amp;14&amp;D
&amp;T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PER WRAP </vt:lpstr>
      <vt:lpstr>ROLL CALCULATOR </vt:lpstr>
      <vt:lpstr>'ROLL CALCULATOR '!Print_Area</vt:lpstr>
    </vt:vector>
  </TitlesOfParts>
  <Company>PCL Packaging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Penna</dc:creator>
  <cp:lastModifiedBy>Gary Penna</cp:lastModifiedBy>
  <cp:lastPrinted>2014-02-16T16:45:53Z</cp:lastPrinted>
  <dcterms:created xsi:type="dcterms:W3CDTF">2005-04-27T17:09:39Z</dcterms:created>
  <dcterms:modified xsi:type="dcterms:W3CDTF">2014-02-16T16:45:56Z</dcterms:modified>
</cp:coreProperties>
</file>